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5" yWindow="120" windowWidth="18255" windowHeight="11400" activeTab="1"/>
  </bookViews>
  <sheets>
    <sheet name="прил.1 расх.об." sheetId="1" r:id="rId1"/>
    <sheet name="Прил.2 цели" sheetId="2" r:id="rId2"/>
    <sheet name="прил.3 распр.расход." sheetId="3" r:id="rId3"/>
    <sheet name="прил.4а" sheetId="4" r:id="rId4"/>
    <sheet name="прил.4б" sheetId="5" r:id="rId5"/>
    <sheet name="прил.5" sheetId="6" r:id="rId6"/>
    <sheet name="Прил.6" sheetId="7" r:id="rId7"/>
    <sheet name="прил,7" sheetId="8" r:id="rId8"/>
    <sheet name="прил.8" sheetId="9" r:id="rId9"/>
  </sheets>
  <definedNames/>
  <calcPr fullCalcOnLoad="1"/>
</workbook>
</file>

<file path=xl/sharedStrings.xml><?xml version="1.0" encoding="utf-8"?>
<sst xmlns="http://schemas.openxmlformats.org/spreadsheetml/2006/main" count="500" uniqueCount="242">
  <si>
    <t xml:space="preserve">Предоставление   материальной помощи населению, нуждающемуся в социальной поддержке, в рамках краевой долгосрочной целевой программы  «Социальная поддержка населения Красноярского края на 2011- 2013 годы»(Постановление Правительства Красноярского края от 16.11.2010 № 558-п) </t>
  </si>
  <si>
    <t>Осуществление  выплаты разовой материальной помощи и материальной помощи лицам, удостоенным звания «Почетный гражданин города Канска» ( Решение Канского городского Совета депутатов  от 15.06.2006 № 18-167)</t>
  </si>
  <si>
    <t>Программа энергосбережения и повышения энергетической эффективности на период до 2020 года(Федеральный закон от 03.11. 2009 №261-ФЗ «Об энергосбережении и о повышении энергетической эффективности и о внесении изменений в отдельные акты РФ»</t>
  </si>
  <si>
    <t xml:space="preserve">Предоставление  ежегодной денежной выплаты гражданам, награжденным знаком «Почетный донор России» (Закон Красноярского края от 09.12.2010 № 11-5397)    </t>
  </si>
  <si>
    <t>Приложение8 к ведомственной целевой программе «Развитие системы социальной защиты населения города Канска» на 2013-2015годы</t>
  </si>
  <si>
    <t>Оказание единовременной адресной материальной помощи гражданам, находящимся в трудной жизненной ситуации, одиноко проживающим гражданам пожилого возраста, а также семьям граждан пожилого возраста, в составе семьи которых отсутствуют трудоспособные граждане, на ремонт жилого помещения в рамках долгосрочной целевой программы «Социальная поддержка населения Красноярского края» на 2011-2013 гг.</t>
  </si>
  <si>
    <t xml:space="preserve">Оказание     единовременной адресной материальной помощи на ремонт жилья одиноко проживающим пенсионерам старше 65 лет в рамках ДЦП «Старшее поколение» на 2011-2013 годы     </t>
  </si>
  <si>
    <t xml:space="preserve">Оснащение  муниципальных учреждений социального обслуживания населения оборудованием и специальным автотранспортом в виде субсидии за счет средств краевого бюджета в рамках ДЦП «Доступная среда для инвалидов» на 2011-2013 годы          </t>
  </si>
  <si>
    <t xml:space="preserve">Предоставление мер социальной поддержки, осуществление  выплаты разовой материальной помощи и материальной помощи лицам, удостоенным звания «Почетный гражданин города Канска» </t>
  </si>
  <si>
    <t>Проведение льготной подписки на газету «Наш Красноярский край» для пенсионеров по старости, инвалидов.</t>
  </si>
  <si>
    <t>Приложение 7 к ведомственной целевой программе «Развитие системы социальной защиты населения города Канска» на 2013-2015 годы</t>
  </si>
  <si>
    <t>Приложение 6 к ведомственной целевой программе «Развитие системы социальной защиты населения города Канска» на 2013-2015 годы</t>
  </si>
  <si>
    <t>Приложение 5 к ведомственной целевой программе «Развитие системы социальной защиты населения города Канска» на 2013-2015годы</t>
  </si>
  <si>
    <t>Приложение 4б к ведомственной целевой программе «Развитие системы социальной защиты населения города Канска» на 2013-2015годы</t>
  </si>
  <si>
    <t>№ п/п</t>
  </si>
  <si>
    <t>Наименование расходного обязательства</t>
  </si>
  <si>
    <t>Плановый период (2014)</t>
  </si>
  <si>
    <t>Расходные обязательства (по предметам ведения края с указанием правового акта и (или) проекта правового акта)</t>
  </si>
  <si>
    <t>№п/п</t>
  </si>
  <si>
    <t>Цели,задачи,целевые показатели, показатели результативности</t>
  </si>
  <si>
    <t>Ед.изм.</t>
  </si>
  <si>
    <t>Вес показателя результативности</t>
  </si>
  <si>
    <t>Источник информации</t>
  </si>
  <si>
    <t>Текущий год и плановый период (два последующих года после текущего)</t>
  </si>
  <si>
    <t xml:space="preserve">ЗАДАЧА 1. Реализация в пределах своей компетенции отдельных государственных полномочий, переданных органам местного самоуправления, в области организации деятельности органов управления социальной защиты населения </t>
  </si>
  <si>
    <t>%</t>
  </si>
  <si>
    <t>ведомственная отчетность</t>
  </si>
  <si>
    <t>ЗАДАЧА 2. Реализация в пределах своей компетенции отдельных государственных полномочий, переданных органам местного самоуправления, в области социальной поддержки населения города Канска</t>
  </si>
  <si>
    <t>Удельный вес граждан, фактически пользующихся мерами социальной поддержки, от общего числа граждан, имеющих право на меры социальной поддержки и обратившихся за их получением</t>
  </si>
  <si>
    <t>Удельный вес семей, пользующихся субсидиями на оплату жилого помещения и коммунальных услуг, по отношению к общему количеству семей, проживающих на территории города</t>
  </si>
  <si>
    <t>форма федерального государственного статистического наблюдения №22-ЖКХ (субсидии)</t>
  </si>
  <si>
    <t>Задача 3. Обеспечение своевременного и качественного исполнения социальных услуг в области социального обслуживания населения</t>
  </si>
  <si>
    <t>Удельный вес граждан пожилого возраста и инвалидов, получающих услуги учреждения социального обслуживания, от общего числа обратившихся граждан пожилого возраста и инвалидов</t>
  </si>
  <si>
    <t>Охват граждан пожилого возраста и инвалидов всеми видами социального обслуживания на дому в расчете на 10000 человек указанных категорий</t>
  </si>
  <si>
    <t>чел.</t>
  </si>
  <si>
    <t>Задача 4. Реализация в пределах своей компетенции полномочий органов местного самоуправления по социальной поддержке и социальной помощи населению</t>
  </si>
  <si>
    <t xml:space="preserve">Объем расходов бюджета города на социальную защиту населения всего, в том числе: </t>
  </si>
  <si>
    <t>тыс.руб.</t>
  </si>
  <si>
    <t>х</t>
  </si>
  <si>
    <t>Бюджетные инвестиции на увеличение стоимости основных средств</t>
  </si>
  <si>
    <t>Расходы на оплату труда и начисления на оплату труда</t>
  </si>
  <si>
    <t>Цели, целевые показатели, задачи, показатели результативности</t>
  </si>
  <si>
    <t>Распределение планируемых расходов УСЗН администрации г.Канска по целям, задачам и мероприятиям ведомственной целевой программы</t>
  </si>
  <si>
    <t>Цели, задачи, мероприятия</t>
  </si>
  <si>
    <t xml:space="preserve">Срок выполнения, год </t>
  </si>
  <si>
    <t>Объем финансирования из бюджета города, тыс.руб.</t>
  </si>
  <si>
    <t>Всего</t>
  </si>
  <si>
    <t>в том числе по годам (текущий год и плановый период- два последующих года после текущего)</t>
  </si>
  <si>
    <t>Выполнение государственных полномочий по финансовому обеспечению расходов на содержание органов управления системы социальной защиты населения (Закон Красноярского края от 20.12.2005 №17-4294)</t>
  </si>
  <si>
    <t>2012-2014</t>
  </si>
  <si>
    <t>Итого по задаче 1</t>
  </si>
  <si>
    <t xml:space="preserve">Осуществление   ежемесячной компенсационной выплаты родителю (законному представителю- опекуну, приемному родителю), совместно проживающему с ребенком от 1,5 до 3 лет, которому временно не предоставлено место в ДОУ или предоставлено место в группе кратковременного пребывания ДОУ (Закон Красноярского края от 20.12.2007 №4-1092)   </t>
  </si>
  <si>
    <t>Итого по задаче 2</t>
  </si>
  <si>
    <t>Итого по задаче 3</t>
  </si>
  <si>
    <t xml:space="preserve">Осуществление  выплаты пенсии за выслугу лет лицам, замещавшим должности муниципальной службы в городе Канске (Решение Канского городского Совета депутатов от 02.07.2008 № 47-461     </t>
  </si>
  <si>
    <t>Итого по задаче 4</t>
  </si>
  <si>
    <t>Итого по целям</t>
  </si>
  <si>
    <t>Всего по ведомственной программе</t>
  </si>
  <si>
    <t xml:space="preserve"> Проведение культурно-массовых мероприятий в период Декады инвалидов в рамках Долгосрочной городской целевой программы «Доступная среда для инвалидов» на 2012 - 2014 годы  (Постановление администрации города Канска от 01.12.2011 № 2361)    </t>
  </si>
  <si>
    <t>Предоставление дополнительных мер социальной поддержки отдельных категорий граждан, подвергшихся радиационному воздействию, и членов их семей (Закон Красноярского края от 10.11.2011 № 13-6418)</t>
  </si>
  <si>
    <t>( за счет всех источников финансирования)</t>
  </si>
  <si>
    <t>№     п/п</t>
  </si>
  <si>
    <t>Наименование объекта</t>
  </si>
  <si>
    <t>Объем капитальных вложений на текущий год, тыс.руб.</t>
  </si>
  <si>
    <t>в том числе:</t>
  </si>
  <si>
    <t>бюджет города</t>
  </si>
  <si>
    <t>краевой бюджет</t>
  </si>
  <si>
    <t>федеральный бюджет</t>
  </si>
  <si>
    <t>внебюджетные источники</t>
  </si>
  <si>
    <t>Итого</t>
  </si>
  <si>
    <t>Перечень объектов капитального строительства на плановый период</t>
  </si>
  <si>
    <t>(за счет всех источников финансирования)</t>
  </si>
  <si>
    <t>Объем капитальных вложений на 1-й год, тыс.руб.</t>
  </si>
  <si>
    <t>Объем капитальных вложений на 2-й год, тыс.руб.</t>
  </si>
  <si>
    <t>всего</t>
  </si>
  <si>
    <t>Распределение планируемых объемов финансирования ведомственной целевой программы по источникам и направлениям расходования средств, в том числе в рамках адресной инвестиционной программы города</t>
  </si>
  <si>
    <t>Источники и направления финансирования</t>
  </si>
  <si>
    <t>Всего по программе</t>
  </si>
  <si>
    <t>По источникам финансирования:</t>
  </si>
  <si>
    <t>1. Бюджет города</t>
  </si>
  <si>
    <t>в том числе капитальные вложения</t>
  </si>
  <si>
    <t>1.1. Расходы за счет доходов от оказания платных услуг подведомственным учреждением</t>
  </si>
  <si>
    <t>2. Краевой бюджет</t>
  </si>
  <si>
    <t>3.Федеральный бюджет</t>
  </si>
  <si>
    <t>4.Внебюджетные источники</t>
  </si>
  <si>
    <t>Коды классификации операций сектора государственного управления</t>
  </si>
  <si>
    <t>В том числе:</t>
  </si>
  <si>
    <t>200 Расходы</t>
  </si>
  <si>
    <t>210 Оплата труда и начисления на оплату труда</t>
  </si>
  <si>
    <t>212 Прочие выплаты</t>
  </si>
  <si>
    <t>211 Заработная плата</t>
  </si>
  <si>
    <t>213 Начисления на оплату труда</t>
  </si>
  <si>
    <t>220 Приобретение услуг</t>
  </si>
  <si>
    <t>221 Услуги связи</t>
  </si>
  <si>
    <t>222 Транспортные услуги</t>
  </si>
  <si>
    <t>223 Коммунальные услуги</t>
  </si>
  <si>
    <t>224 Арендная плата за пользование имуществом</t>
  </si>
  <si>
    <t>225 Услуги по содержанию имущества</t>
  </si>
  <si>
    <t>в том числе капитальный ремонт</t>
  </si>
  <si>
    <t>226 Прочие услуги</t>
  </si>
  <si>
    <t>240 Безвозмездные и безвозвратные перечисления организациям</t>
  </si>
  <si>
    <t>241 Безвозмездные и безвозвратные перечисления государственным и муниципальным организациям</t>
  </si>
  <si>
    <t>в том числе расходы капитального характера</t>
  </si>
  <si>
    <t>241 Безвозмездные и безвозвратные перечисления организациям, за исключением государственных и муниципальных организаций</t>
  </si>
  <si>
    <t>251 Перечисления другим бюджетам бюджетной системы Российской Федерации</t>
  </si>
  <si>
    <t>260 Социальное обеспечение</t>
  </si>
  <si>
    <t>261 Пенсии, пособия и выплаты по пенсионному, социальному и медицинскому страхованию населения</t>
  </si>
  <si>
    <t>262 Пособия по социальной помощи населению</t>
  </si>
  <si>
    <t>263 Пенсии, пособия, выплачиваемые организациями сектора государственного управления</t>
  </si>
  <si>
    <t>290 Прочие расходы</t>
  </si>
  <si>
    <t>300 Поступление нефинансовых активов</t>
  </si>
  <si>
    <t>капитальное строительство</t>
  </si>
  <si>
    <t xml:space="preserve"> оборудование</t>
  </si>
  <si>
    <t>320 Увеличение стоимости нематериальных активов</t>
  </si>
  <si>
    <t>340 Увеличение стоимости материальных запасов</t>
  </si>
  <si>
    <t>500 Поступление финансовых активов</t>
  </si>
  <si>
    <t>540 Увеличение задолженности по бюджетным кредитам</t>
  </si>
  <si>
    <t>600 Выбытие финансовых активов</t>
  </si>
  <si>
    <t>620 Уменьшение стоимости ценных бумаг, кроме акций и иных форм участия в капитале</t>
  </si>
  <si>
    <t>640 Уменьшение задолженности по бюджетным кредитам</t>
  </si>
  <si>
    <t>В том числе по годам (текущий год и плановый период - два последующих года после текущего),тыс.руб.</t>
  </si>
  <si>
    <t>Задача 2: Реализация в пределах своей компетенции отдельных государственных полномочий, переданных органами местного самоуправления, в области социальной поддержки населения города Канска</t>
  </si>
  <si>
    <t>ИТОГО по задаче 2.</t>
  </si>
  <si>
    <t>ИТОГО по задаче 3.</t>
  </si>
  <si>
    <t>ИТОГО по задаче 4.</t>
  </si>
  <si>
    <t>ИТОГО по задаче 1.</t>
  </si>
  <si>
    <t>В том числе по годам (текущий год и плановый период - два последующих года после текущего)</t>
  </si>
  <si>
    <t>Сумма средств бюджета города всего</t>
  </si>
  <si>
    <t>оборудование</t>
  </si>
  <si>
    <t xml:space="preserve">Осуществление   выплаты социального пособия на погребение и возмещение стоимости услуг по погребению специализированным службам по вопросам похоронного дела (закон Красноярского края от 06.03.2008 №4-1381)    </t>
  </si>
  <si>
    <t xml:space="preserve">Предоставление  дополнительных мер  социальной поддержки беременным женщинам в Красноярском крае (Закон Красноярского края от 30.06.2011 №12-6043) </t>
  </si>
  <si>
    <t>ИТОГО по программе.</t>
  </si>
  <si>
    <t>310 Увеличение стоимости основных средств</t>
  </si>
  <si>
    <t>План действий функционального подразделения администрации города Канска по реализации мероприятий ведомственной целевой программы на текущий (очередной финансовый) год</t>
  </si>
  <si>
    <t>Мероприятие, осуществляемое функциональным подразделением администрации города Канска</t>
  </si>
  <si>
    <t>Срок реализации</t>
  </si>
  <si>
    <t xml:space="preserve">Ответственный исполнитель </t>
  </si>
  <si>
    <t>Укрепление материально-технической базы управления социальной защиты населения</t>
  </si>
  <si>
    <t>в течении года</t>
  </si>
  <si>
    <t>1.1.</t>
  </si>
  <si>
    <t>1.2.</t>
  </si>
  <si>
    <t>Кадровое обеспечение, повышение квалификации кадров</t>
  </si>
  <si>
    <t xml:space="preserve">Задача 1. Реализация в пределах своей компетенции отдельных государственных полномочий, переданных органам местного самоуправления, в области организации деятельности органов управления социальной защиты населения </t>
  </si>
  <si>
    <t>2.1.</t>
  </si>
  <si>
    <t>2.2.</t>
  </si>
  <si>
    <t>Повышение эффективности государственной поддержки граждан при предоставлении мер социальной поддержки на оплату жилья и коммунальных услуг</t>
  </si>
  <si>
    <t>2.3.</t>
  </si>
  <si>
    <t>2.4.</t>
  </si>
  <si>
    <t>3.</t>
  </si>
  <si>
    <t>3.1.</t>
  </si>
  <si>
    <t>3.2.</t>
  </si>
  <si>
    <t>3.3.</t>
  </si>
  <si>
    <t>3.4.</t>
  </si>
  <si>
    <t>Повышение качества государственных услуг, оказываемых учреждением социального обслуживания населения, за счет привлечения внебюджетных средств</t>
  </si>
  <si>
    <t>4.</t>
  </si>
  <si>
    <t xml:space="preserve">Осуществление  выплаты пенсии за выслугу лет лицам, замещавшим должности муниципальной службы в городе Канске </t>
  </si>
  <si>
    <t>директор КЦСОН г. Канска Танчук Т.Д.</t>
  </si>
  <si>
    <t>4.1.</t>
  </si>
  <si>
    <t>4.2.</t>
  </si>
  <si>
    <t>4.3.</t>
  </si>
  <si>
    <t>Организация и проведение общегородских массовых мероприятий для отдельных категорий населения ( День памяти жертв радиационных аварий и катастроф, День семьи, День инвалида, День пожилого человека, новогодние рождественские представления с подарками для детей из многодетных семей, День Победы в ВОВ, День памяти воина-интернационалиста.)</t>
  </si>
  <si>
    <t>4.4.</t>
  </si>
  <si>
    <t xml:space="preserve">Оплата государственной пошлины при признании граждан недееспособными </t>
  </si>
  <si>
    <t>Удельный вес специалистов, повысивших квалификацию, прошедших переподготовку, обученных на семинарах и др.в текущем году, в общей их численности</t>
  </si>
  <si>
    <t>Цель: Повышение эффективности социальной защиты населения    муниципального образования город Канск.</t>
  </si>
  <si>
    <t xml:space="preserve">Количество обоснованных жалоб на сроки и качество предоставления мер социальной поддержки от общего количества поступающих обращений  </t>
  </si>
  <si>
    <t>Отчетный год 2012</t>
  </si>
  <si>
    <t>Отчетный год            (2012 )</t>
  </si>
  <si>
    <t>Текущий год             (2013)</t>
  </si>
  <si>
    <t>Плановый период (2015)</t>
  </si>
  <si>
    <t>2013-2015</t>
  </si>
  <si>
    <t>Удельный вес семей с детьми , фактически пользующихся мерами социальной поддержки, от общего числа семей с детьми , имеющих право на меры социальной поддержки и    обратившихся за их получением</t>
  </si>
  <si>
    <t>социальный паспорт муниципального образования</t>
  </si>
  <si>
    <t>2.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</si>
  <si>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</si>
  <si>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</si>
  <si>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</si>
  <si>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</si>
  <si>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</si>
  <si>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</si>
  <si>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</si>
  <si>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</si>
  <si>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</si>
  <si>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</si>
  <si>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</si>
  <si>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</si>
  <si>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</si>
  <si>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</si>
  <si>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</si>
  <si>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</si>
  <si>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</si>
  <si>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3.1</t>
  </si>
  <si>
    <t>4.1</t>
  </si>
  <si>
    <t>4.2</t>
  </si>
  <si>
    <t>4.3</t>
  </si>
  <si>
    <t>4.4</t>
  </si>
  <si>
    <t>1.1</t>
  </si>
  <si>
    <t>1.2</t>
  </si>
  <si>
    <t>1.2.1</t>
  </si>
  <si>
    <t>1.2.2</t>
  </si>
  <si>
    <t>руководитель УСЗН г. Канска Поляков В.Э.</t>
  </si>
  <si>
    <t>Своевременное и адресное предоставление мер социальной поддержки ветеранам труда, труженикам тыла, реабилитированным лицам и лицам, признанным пострадавшими от политических репрессий, инвалидам и другим категориям граждан, имеющим право на меры социальной поддержки, в денежной форме и в виде натуральных льгот</t>
  </si>
  <si>
    <t xml:space="preserve">Предоставление гарантированного государством перечня социальных услуг гражданам пожилого возраста, инвалидам и гражданам, оказавшимся в трудной жизненной ситуации, через учреждение социального обслуживания населения </t>
  </si>
  <si>
    <t>Укрепление материально-технической базы учреждения социального обслуживания населения</t>
  </si>
  <si>
    <t>Перечень объектов капитальньного строительства на текущий год</t>
  </si>
  <si>
    <t>Цель: Повышение качества жизни социально незащищенных категорий города  Канска.</t>
  </si>
  <si>
    <t>Отчетные формы учреждения социального обслуживания граждан пожилого возраста инвалидов</t>
  </si>
  <si>
    <t xml:space="preserve">Удельный вес граждан, фактически пользующихся дополнительными мерами социальной поддержки за счет местного бюджета, из числа граждан, пользующихся дополнительными мерами социальной поддержки и обратившихся за их получением   </t>
  </si>
  <si>
    <t>Распределение планируемых объемов финансирования ведомственной целевой программы по кодам классификации операций сектора государственного управления (по каждой задаче ведомственной целевой программы)</t>
  </si>
  <si>
    <t>Распределение планируемых объемов финансирования ведомственной целевой программы по кодам классификации операций сектора государственного управления (в целом по ведомственной целевой программе)</t>
  </si>
  <si>
    <t xml:space="preserve">Предоставление    отдельных мер социальной поддержки, за исключением льгот по оплате жилья и коммунальных услуг, ветеранам труда, пенсионерам, труженикам тыла, родителям  и вдовам (вдовцам) погибших военнослужащих (Закон Красноярского края от 09.12.2010 № 11-5397)  </t>
  </si>
  <si>
    <t xml:space="preserve">Предоставление   отдельных мер социальной поддержки, за исключением льгот по оплате жилья и коммунальных услуг, реабилитированным лицам и лицам признанными пострадавшими от политических репрессий (Закон Красноярского края от 09.12.2010 №5397)    </t>
  </si>
  <si>
    <t xml:space="preserve">Предоставление   отдельных мер социальной поддержки, за исключением льгот по оплате жилья и коммунальных услуг, инвалидам и семьям, имеющим детей-инвалидов (Закон Красноярского края от 09.12.2010 №11-5397)    </t>
  </si>
  <si>
    <t xml:space="preserve">Осуществление     ежемесячной денежной выплаты членам семей военнослужащих, погибших при исполнении обязанностей военной службы (Закон Красноярского края от 09.12.2010 № 11-5397)   </t>
  </si>
  <si>
    <t xml:space="preserve">Осуществление     компенсации страховых премий инвалидам по договору обязательного страхования гражданской ответственности владельцев транспортных средств (Закон Красноярского края от 09.12.2010 № 11-5397)  </t>
  </si>
  <si>
    <t xml:space="preserve">Осуществление  выплаты ежемесячного пособия на ребенка (Закон Красноярского края от11.12.2012  №3-876)     </t>
  </si>
  <si>
    <t xml:space="preserve">Предоставление мер  социальной поддержки семьям, имеющим детей (Закон Красноярского края от09.12.2010 №11-5397) </t>
  </si>
  <si>
    <t xml:space="preserve">Предоставление    отдельных мер социальной поддержки, за исключением льгот по оплате жилья и коммунальных услуг, ветеранам труда, пенсионерам, труженикам тыла, родителям  и вдовам (вдовцам) погибших военнослужащих (Закон Красноярского края от 09.12.2010 №11-5397)  </t>
  </si>
  <si>
    <t xml:space="preserve">Предоставление   отдельных мер социальной поддержки, за исключением льгот по оплате жилья и коммунальных услуг, реабилитированным лицам и лицам признанными пострадавшими от политических репрессий (Закон Красноярского края от 09.12.2010 №11-5397)    </t>
  </si>
  <si>
    <t xml:space="preserve">Осуществление     ежемесячной денежной выплаты членам семей военнослужащих, погибших при исполнении обязанностей военной службы (Закон Красноярского края от 09.12.2010 №11-5397)   </t>
  </si>
  <si>
    <t xml:space="preserve">Осуществление     компенсации страховых премий инвалидам по договору обязательного страхования гражданской ответственности владельцев транспортных средств (Закон Красноярского края от 09.12.2010 №11-5397)  </t>
  </si>
  <si>
    <t xml:space="preserve">Осуществление  выплаты ежемесячного пособия на ребенка (Закон Красноярского края от 11.12.2012  №3-876)     </t>
  </si>
  <si>
    <t xml:space="preserve">Предоставление мер  социальной поддержки семьям, имеющим детей (Закон Красноярского края от 09.12.2010 №11-5397) </t>
  </si>
  <si>
    <t>Объем финансирования, тыс.рублей</t>
  </si>
  <si>
    <t>Приложение 4а к ведомственной целевой программе «Развитие системы социальной защиты населения города Канска» на 2013-2015годы</t>
  </si>
  <si>
    <t>Приложение 3 к ведомственной целевой программе «Развитие системы социальной защиты населения города Канска» на 2013-2015годы</t>
  </si>
  <si>
    <t xml:space="preserve">Предоставление  отдельным категориям граждан мер социальной поддержки, установленных законодательством РФ (ветеранам труда, труженикам тыла, реабилитированным лицам и др.)для оплаты жилья и коммунальных услуг в соответствии с Законом Красноярского края отот 09.12.2010 № 11-5397 «О наделении органов местного самоуправления муниципальных районов и городских округов края государственными полномочиями в сфере социальной поддержки и социального обслуживания» за счет федерального бюджета  </t>
  </si>
  <si>
    <t>Осуществление  выплаты разовой материальной помощи и материальной помощи лицам, удостоенным звания «Почетный гражданин города Канска» ( Решение Канкого городского Совета депутатов  от 15.06.2006 № 18-167)</t>
  </si>
  <si>
    <t xml:space="preserve">Предоставление  отдельным категориям граждан мер социальной поддержки, установленных законодательством РФ (инвалидам, ветеранам Вов, гражданам пострадавшим от радиации),для оплаты жилья и коммунальных услуг в соответствии с Законом Красноярского края от от 09.12.2010 № 11-5397 «О наделении органов местного самоуправления муниципальных районов и городских округов края государственными полномочиями в сфере социальной поддержки и социального обслуживания» за счет краевого бюджета  </t>
  </si>
  <si>
    <t xml:space="preserve">Предоставление  субсидий гражданам в качестве помощи для оплаты жилья и коммунальных услуг с учетом их доходов в соответствии с Законом Красноярского края от от 09.12.2010 № 11-5397 «О наделении органов местного самоуправления муниципальных районов и городских округов края государственными полномочиями в сфере социальной поддержки и социального обслуживания" за счет краевого бюджета  </t>
  </si>
  <si>
    <t xml:space="preserve">Оказание     единовременной адресной материальной помощи на ремонт жилья одиноко проживающим пенсионерам старше 65 лет в рамках ДЦП «Старшее поколение» на 2011-2013 годы (Постановление Правительства Красноярского края) от 16.11.2010 № 559-п)       </t>
  </si>
  <si>
    <t xml:space="preserve">Предоставление  ежегодной денежной выплаты гражданам, награжденным знаком «Почетный донор России» (Закон Красноярского края от 09.12.2010 №11-5397)    </t>
  </si>
  <si>
    <t xml:space="preserve">Предоставление   материальной помощи населению, нуждающемуся в социальной поддержке, в рамках краевой долгосрочной целевой программы   «Социальная поддержка населения Красноярского края на 2011- 2013 годы»(Постановление Правительства Красноярского края от 16.11.2010 № 558-п) </t>
  </si>
  <si>
    <t xml:space="preserve">Выполнение   государственных полномочий по социальному обслуживанию населения ( в соответствии с пунктом 4 статьи 1Закона края от 09.12.2010 №11-5397 «О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населения»)      </t>
  </si>
  <si>
    <t>отчет по форме №1- пособие «Сведения о назначении и выплате ежемесячного пособия на ребенка»</t>
  </si>
  <si>
    <t>решение Канского городского Совета «О бюджете города Канска» на 2013 год и плановый период 2014-2015 годы</t>
  </si>
  <si>
    <t>Приложение 2 к ведомственной целевой программе «Развитие системы социальной защиты населения города Канска» на 2013-2015годы</t>
  </si>
  <si>
    <t>Приложение 1 к ведомственной целевой программе «Развитие системы социальной защиты населения города Канска» на 2013-2015годы</t>
  </si>
  <si>
    <t>Расходные обязательства муниципального казенного учреждения «Управление социальной защиты населения администрации города Канска»</t>
  </si>
  <si>
    <t xml:space="preserve">Предоставление  отдельным категориям граждан мер социальной поддержки, установленных законодательством РФ (ветеранам труда, труженикам тыла, реабилитированным лицам и др.)для оплаты жилья и коммунальных услуг в соответствии с Законом Красноярского края от 09.12.2010 № 11-5397 «О наделении органов местного самоуправления муниципальных районов и городских округов края государственными полномочиями в сфере социальной поддержки и социального обслуживания» за счет федерального бюджета  </t>
  </si>
  <si>
    <t xml:space="preserve">Предоставление  отдельным категориям граждан мер социальной поддержки, установленных законодательством РФ (инвалидам, ветеранам ВОВ, гражданам пострадавшим от радиации),для оплаты жилья и коммунальных услуг в соответствии с Законом Красноярского края от от 09.12.2010 № 11-5397 «О наделении органов местного самоуправления муниципальных районов и городских округов края государственными полномочиями в сфере социальной поддержки и социального обслуживания» за счет краевого бюджета  </t>
  </si>
  <si>
    <t xml:space="preserve">Предоставление  субсидий гражданам в качестве помощи для оплаты жилья и коммунальных услуг с учетом их доходов в соответствии с Законом Красноярского края от от 09.12.2010 № 11-5397 «О наделении органов местного самоуправления муниципальных районов и городских округов края государственными полномочиями в сфере социальной поддержки и социального обслуживания» за счет краевого бюджета 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</si>
</sst>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[$-FC19]d\ mmmm\ yyyy\ &quot;г.&quot;"/>
  </numFmts>
  <fonts count="11">
    <font>
      <sz val="10"/>
      <name val="Arial"/>
      <family val="0"/>
    </font>
    <font>
      <sz val="10"/>
      <name val="Helv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sz val="11"/>
      <name val="Calibri"/>
      <family val="2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6" fillId="0" borderId="0" xfId="0" applyFont="1" applyAlignment="1">
      <alignment wrapText="1"/>
    </xf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3" fillId="0" borderId="2" xfId="0" applyFont="1" applyBorder="1" applyAlignment="1">
      <alignment/>
    </xf>
    <xf numFmtId="0" fontId="3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 wrapText="1"/>
    </xf>
    <xf numFmtId="0" fontId="3" fillId="0" borderId="5" xfId="0" applyFont="1" applyBorder="1" applyAlignment="1">
      <alignment vertical="top" wrapText="1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vertical="top" wrapText="1"/>
    </xf>
    <xf numFmtId="0" fontId="3" fillId="0" borderId="4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184" fontId="3" fillId="0" borderId="2" xfId="0" applyNumberFormat="1" applyFont="1" applyBorder="1" applyAlignment="1">
      <alignment horizontal="right"/>
    </xf>
    <xf numFmtId="184" fontId="3" fillId="0" borderId="2" xfId="0" applyNumberFormat="1" applyFont="1" applyBorder="1" applyAlignment="1">
      <alignment/>
    </xf>
    <xf numFmtId="184" fontId="5" fillId="0" borderId="1" xfId="0" applyNumberFormat="1" applyFont="1" applyBorder="1" applyAlignment="1">
      <alignment/>
    </xf>
    <xf numFmtId="184" fontId="3" fillId="0" borderId="1" xfId="0" applyNumberFormat="1" applyFont="1" applyBorder="1" applyAlignment="1">
      <alignment/>
    </xf>
    <xf numFmtId="184" fontId="3" fillId="0" borderId="1" xfId="0" applyNumberFormat="1" applyFont="1" applyFill="1" applyBorder="1" applyAlignment="1">
      <alignment/>
    </xf>
    <xf numFmtId="0" fontId="4" fillId="0" borderId="0" xfId="0" applyFont="1" applyBorder="1" applyAlignment="1">
      <alignment wrapText="1"/>
    </xf>
    <xf numFmtId="0" fontId="5" fillId="0" borderId="0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3" fillId="0" borderId="4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184" fontId="0" fillId="0" borderId="0" xfId="0" applyNumberFormat="1" applyAlignment="1">
      <alignment/>
    </xf>
    <xf numFmtId="0" fontId="3" fillId="0" borderId="4" xfId="0" applyFont="1" applyBorder="1" applyAlignment="1">
      <alignment horizontal="left"/>
    </xf>
    <xf numFmtId="49" fontId="3" fillId="0" borderId="1" xfId="0" applyNumberFormat="1" applyFont="1" applyBorder="1" applyAlignment="1">
      <alignment/>
    </xf>
    <xf numFmtId="49" fontId="3" fillId="0" borderId="3" xfId="0" applyNumberFormat="1" applyFont="1" applyBorder="1" applyAlignment="1">
      <alignment/>
    </xf>
    <xf numFmtId="0" fontId="0" fillId="0" borderId="0" xfId="0" applyAlignment="1">
      <alignment horizontal="left"/>
    </xf>
    <xf numFmtId="0" fontId="9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1" xfId="0" applyFont="1" applyBorder="1" applyAlignment="1">
      <alignment horizontal="left" wrapText="1"/>
    </xf>
    <xf numFmtId="0" fontId="10" fillId="0" borderId="1" xfId="0" applyFont="1" applyBorder="1" applyAlignment="1">
      <alignment/>
    </xf>
    <xf numFmtId="0" fontId="3" fillId="0" borderId="1" xfId="0" applyFont="1" applyBorder="1" applyAlignment="1">
      <alignment horizontal="left" wrapText="1"/>
    </xf>
    <xf numFmtId="184" fontId="3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3" fontId="3" fillId="0" borderId="1" xfId="0" applyNumberFormat="1" applyFont="1" applyBorder="1" applyAlignment="1">
      <alignment/>
    </xf>
    <xf numFmtId="184" fontId="3" fillId="0" borderId="1" xfId="0" applyNumberFormat="1" applyFont="1" applyBorder="1" applyAlignment="1">
      <alignment/>
    </xf>
    <xf numFmtId="185" fontId="3" fillId="0" borderId="1" xfId="0" applyNumberFormat="1" applyFont="1" applyBorder="1" applyAlignment="1">
      <alignment/>
    </xf>
    <xf numFmtId="49" fontId="3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5" fillId="0" borderId="4" xfId="0" applyFont="1" applyBorder="1" applyAlignment="1">
      <alignment/>
    </xf>
    <xf numFmtId="0" fontId="3" fillId="0" borderId="1" xfId="0" applyFont="1" applyFill="1" applyBorder="1" applyAlignment="1">
      <alignment/>
    </xf>
    <xf numFmtId="184" fontId="3" fillId="0" borderId="1" xfId="0" applyNumberFormat="1" applyFont="1" applyFill="1" applyBorder="1" applyAlignment="1">
      <alignment horizontal="right"/>
    </xf>
    <xf numFmtId="185" fontId="5" fillId="0" borderId="1" xfId="0" applyNumberFormat="1" applyFont="1" applyBorder="1" applyAlignment="1">
      <alignment/>
    </xf>
    <xf numFmtId="0" fontId="5" fillId="0" borderId="1" xfId="0" applyFont="1" applyFill="1" applyBorder="1" applyAlignment="1">
      <alignment/>
    </xf>
    <xf numFmtId="184" fontId="5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 wrapText="1"/>
    </xf>
    <xf numFmtId="184" fontId="5" fillId="0" borderId="1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 wrapText="1"/>
    </xf>
    <xf numFmtId="18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84" fontId="3" fillId="0" borderId="3" xfId="0" applyNumberFormat="1" applyFont="1" applyFill="1" applyBorder="1" applyAlignment="1">
      <alignment horizontal="center"/>
    </xf>
    <xf numFmtId="184" fontId="3" fillId="0" borderId="4" xfId="0" applyNumberFormat="1" applyFont="1" applyFill="1" applyBorder="1" applyAlignment="1">
      <alignment horizontal="center"/>
    </xf>
    <xf numFmtId="184" fontId="3" fillId="0" borderId="3" xfId="0" applyNumberFormat="1" applyFont="1" applyBorder="1" applyAlignment="1">
      <alignment horizontal="center"/>
    </xf>
    <xf numFmtId="184" fontId="3" fillId="0" borderId="4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3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3" fillId="0" borderId="3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wrapText="1"/>
    </xf>
    <xf numFmtId="0" fontId="5" fillId="0" borderId="6" xfId="0" applyFont="1" applyBorder="1" applyAlignment="1">
      <alignment horizontal="justify" wrapText="1"/>
    </xf>
    <xf numFmtId="0" fontId="5" fillId="0" borderId="4" xfId="0" applyFont="1" applyBorder="1" applyAlignment="1">
      <alignment horizontal="justify" wrapText="1"/>
    </xf>
    <xf numFmtId="0" fontId="3" fillId="0" borderId="11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M42"/>
  <sheetViews>
    <sheetView workbookViewId="0" topLeftCell="A26">
      <selection activeCell="B19" sqref="B19:E19"/>
    </sheetView>
  </sheetViews>
  <sheetFormatPr defaultColWidth="9.140625" defaultRowHeight="12.75"/>
  <cols>
    <col min="1" max="1" width="5.140625" style="0" customWidth="1"/>
    <col min="5" max="5" width="41.140625" style="0" customWidth="1"/>
  </cols>
  <sheetData>
    <row r="1" spans="11:13" ht="89.25" customHeight="1">
      <c r="K1" s="78" t="s">
        <v>237</v>
      </c>
      <c r="L1" s="78"/>
      <c r="M1" s="78"/>
    </row>
    <row r="2" spans="2:13" ht="33.75" customHeight="1">
      <c r="B2" s="60" t="s">
        <v>238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2:13" ht="15">
      <c r="L3" s="40"/>
      <c r="M3" s="40" t="s">
        <v>37</v>
      </c>
    </row>
    <row r="4" spans="1:13" ht="28.5" customHeight="1">
      <c r="A4" s="3" t="s">
        <v>14</v>
      </c>
      <c r="B4" s="79" t="s">
        <v>15</v>
      </c>
      <c r="C4" s="80"/>
      <c r="D4" s="80"/>
      <c r="E4" s="81"/>
      <c r="F4" s="79" t="s">
        <v>167</v>
      </c>
      <c r="G4" s="81"/>
      <c r="H4" s="79" t="s">
        <v>168</v>
      </c>
      <c r="I4" s="81"/>
      <c r="J4" s="79" t="s">
        <v>16</v>
      </c>
      <c r="K4" s="81"/>
      <c r="L4" s="79" t="s">
        <v>169</v>
      </c>
      <c r="M4" s="81"/>
    </row>
    <row r="5" spans="1:13" ht="33.75" customHeight="1">
      <c r="A5" s="5"/>
      <c r="B5" s="82" t="s">
        <v>17</v>
      </c>
      <c r="C5" s="83"/>
      <c r="D5" s="83"/>
      <c r="E5" s="84"/>
      <c r="F5" s="67"/>
      <c r="G5" s="68"/>
      <c r="H5" s="67"/>
      <c r="I5" s="68"/>
      <c r="J5" s="67"/>
      <c r="K5" s="68"/>
      <c r="L5" s="67"/>
      <c r="M5" s="68"/>
    </row>
    <row r="6" spans="1:13" ht="48" customHeight="1">
      <c r="A6" s="5">
        <v>1</v>
      </c>
      <c r="B6" s="72" t="s">
        <v>48</v>
      </c>
      <c r="C6" s="73"/>
      <c r="D6" s="73"/>
      <c r="E6" s="74"/>
      <c r="F6" s="63">
        <v>32583</v>
      </c>
      <c r="G6" s="64"/>
      <c r="H6" s="65">
        <v>34203.3</v>
      </c>
      <c r="I6" s="66"/>
      <c r="J6" s="65">
        <v>35375.3</v>
      </c>
      <c r="K6" s="66"/>
      <c r="L6" s="65">
        <v>35538</v>
      </c>
      <c r="M6" s="66"/>
    </row>
    <row r="7" spans="1:13" ht="123.75" customHeight="1">
      <c r="A7" s="5">
        <v>2</v>
      </c>
      <c r="B7" s="72" t="s">
        <v>239</v>
      </c>
      <c r="C7" s="73"/>
      <c r="D7" s="73"/>
      <c r="E7" s="74"/>
      <c r="F7" s="63">
        <v>87286.3</v>
      </c>
      <c r="G7" s="64"/>
      <c r="H7" s="65">
        <v>66731.8</v>
      </c>
      <c r="I7" s="66"/>
      <c r="J7" s="65">
        <v>70041.1</v>
      </c>
      <c r="K7" s="66"/>
      <c r="L7" s="65">
        <v>74884.4</v>
      </c>
      <c r="M7" s="66"/>
    </row>
    <row r="8" spans="1:13" ht="123" customHeight="1">
      <c r="A8" s="5">
        <v>3</v>
      </c>
      <c r="B8" s="72" t="s">
        <v>240</v>
      </c>
      <c r="C8" s="73"/>
      <c r="D8" s="73"/>
      <c r="E8" s="74"/>
      <c r="F8" s="63">
        <v>119944.8</v>
      </c>
      <c r="G8" s="64"/>
      <c r="H8" s="63">
        <v>137556.7</v>
      </c>
      <c r="I8" s="64"/>
      <c r="J8" s="63">
        <v>154063.7</v>
      </c>
      <c r="K8" s="64"/>
      <c r="L8" s="63">
        <v>172551.3</v>
      </c>
      <c r="M8" s="64"/>
    </row>
    <row r="9" spans="1:13" ht="104.25" customHeight="1">
      <c r="A9" s="5">
        <v>4</v>
      </c>
      <c r="B9" s="72" t="s">
        <v>241</v>
      </c>
      <c r="C9" s="73"/>
      <c r="D9" s="73"/>
      <c r="E9" s="74"/>
      <c r="F9" s="63">
        <v>79108.6</v>
      </c>
      <c r="G9" s="64"/>
      <c r="H9" s="65">
        <v>64528.3</v>
      </c>
      <c r="I9" s="66"/>
      <c r="J9" s="65">
        <v>72568.1</v>
      </c>
      <c r="K9" s="66"/>
      <c r="L9" s="65">
        <v>80298.8</v>
      </c>
      <c r="M9" s="66"/>
    </row>
    <row r="10" spans="1:13" ht="66" customHeight="1">
      <c r="A10" s="5">
        <v>5</v>
      </c>
      <c r="B10" s="72" t="s">
        <v>210</v>
      </c>
      <c r="C10" s="73"/>
      <c r="D10" s="73"/>
      <c r="E10" s="74"/>
      <c r="F10" s="63">
        <v>43510.1</v>
      </c>
      <c r="G10" s="64"/>
      <c r="H10" s="65">
        <v>47933.7</v>
      </c>
      <c r="I10" s="66"/>
      <c r="J10" s="65">
        <v>50472.1</v>
      </c>
      <c r="K10" s="66"/>
      <c r="L10" s="65">
        <v>53162.7</v>
      </c>
      <c r="M10" s="66"/>
    </row>
    <row r="11" spans="1:13" ht="72.75" customHeight="1">
      <c r="A11" s="5">
        <v>6</v>
      </c>
      <c r="B11" s="72" t="s">
        <v>211</v>
      </c>
      <c r="C11" s="73"/>
      <c r="D11" s="73"/>
      <c r="E11" s="74"/>
      <c r="F11" s="63">
        <v>2591.2</v>
      </c>
      <c r="G11" s="64"/>
      <c r="H11" s="65">
        <v>2674.8</v>
      </c>
      <c r="I11" s="66"/>
      <c r="J11" s="65">
        <v>2808.9</v>
      </c>
      <c r="K11" s="66"/>
      <c r="L11" s="65">
        <v>2949.6</v>
      </c>
      <c r="M11" s="66"/>
    </row>
    <row r="12" spans="1:13" ht="63.75" customHeight="1">
      <c r="A12" s="5">
        <v>7</v>
      </c>
      <c r="B12" s="72" t="s">
        <v>212</v>
      </c>
      <c r="C12" s="73"/>
      <c r="D12" s="73"/>
      <c r="E12" s="74"/>
      <c r="F12" s="63">
        <v>1660.9</v>
      </c>
      <c r="G12" s="64"/>
      <c r="H12" s="65">
        <v>1725.3</v>
      </c>
      <c r="I12" s="66"/>
      <c r="J12" s="65">
        <v>1811.5</v>
      </c>
      <c r="K12" s="66"/>
      <c r="L12" s="65">
        <v>1902</v>
      </c>
      <c r="M12" s="66"/>
    </row>
    <row r="13" spans="1:13" ht="65.25" customHeight="1">
      <c r="A13" s="5">
        <v>8</v>
      </c>
      <c r="B13" s="72" t="s">
        <v>129</v>
      </c>
      <c r="C13" s="73"/>
      <c r="D13" s="73"/>
      <c r="E13" s="74"/>
      <c r="F13" s="63">
        <v>1136.2</v>
      </c>
      <c r="G13" s="64"/>
      <c r="H13" s="65">
        <v>976.3</v>
      </c>
      <c r="I13" s="66"/>
      <c r="J13" s="65">
        <v>1018.7</v>
      </c>
      <c r="K13" s="66"/>
      <c r="L13" s="65">
        <v>1063.1</v>
      </c>
      <c r="M13" s="66"/>
    </row>
    <row r="14" spans="1:13" ht="50.25" customHeight="1">
      <c r="A14" s="5">
        <v>9</v>
      </c>
      <c r="B14" s="72" t="s">
        <v>213</v>
      </c>
      <c r="C14" s="73"/>
      <c r="D14" s="73"/>
      <c r="E14" s="74"/>
      <c r="F14" s="63">
        <v>1098.2</v>
      </c>
      <c r="G14" s="64"/>
      <c r="H14" s="65">
        <v>1193.9</v>
      </c>
      <c r="I14" s="66"/>
      <c r="J14" s="65">
        <v>1253.5</v>
      </c>
      <c r="K14" s="66"/>
      <c r="L14" s="65">
        <v>1316.2</v>
      </c>
      <c r="M14" s="66"/>
    </row>
    <row r="15" spans="1:13" ht="70.5" customHeight="1">
      <c r="A15" s="5">
        <v>10</v>
      </c>
      <c r="B15" s="72" t="s">
        <v>230</v>
      </c>
      <c r="C15" s="73"/>
      <c r="D15" s="73"/>
      <c r="E15" s="74"/>
      <c r="F15" s="63">
        <v>2233.2</v>
      </c>
      <c r="G15" s="64"/>
      <c r="H15" s="65">
        <v>1404.4</v>
      </c>
      <c r="I15" s="66"/>
      <c r="J15" s="65"/>
      <c r="K15" s="66"/>
      <c r="L15" s="65"/>
      <c r="M15" s="66"/>
    </row>
    <row r="16" spans="1:13" ht="48" customHeight="1">
      <c r="A16" s="5">
        <v>11</v>
      </c>
      <c r="B16" s="69" t="s">
        <v>214</v>
      </c>
      <c r="C16" s="70"/>
      <c r="D16" s="70"/>
      <c r="E16" s="71"/>
      <c r="F16" s="63">
        <v>69.7</v>
      </c>
      <c r="G16" s="64"/>
      <c r="H16" s="63">
        <v>50.1</v>
      </c>
      <c r="I16" s="64"/>
      <c r="J16" s="63">
        <v>50.1</v>
      </c>
      <c r="K16" s="64"/>
      <c r="L16" s="63">
        <v>50.1</v>
      </c>
      <c r="M16" s="64"/>
    </row>
    <row r="17" spans="1:13" ht="44.25" customHeight="1">
      <c r="A17" s="5">
        <v>12</v>
      </c>
      <c r="B17" s="72" t="s">
        <v>3</v>
      </c>
      <c r="C17" s="73"/>
      <c r="D17" s="73"/>
      <c r="E17" s="74"/>
      <c r="F17" s="63">
        <v>4446.1</v>
      </c>
      <c r="G17" s="64"/>
      <c r="H17" s="65">
        <v>4567.3</v>
      </c>
      <c r="I17" s="66"/>
      <c r="J17" s="65">
        <v>4795.4</v>
      </c>
      <c r="K17" s="66"/>
      <c r="L17" s="65">
        <v>5035.4</v>
      </c>
      <c r="M17" s="66"/>
    </row>
    <row r="18" spans="1:13" ht="31.5" customHeight="1">
      <c r="A18" s="5">
        <v>13</v>
      </c>
      <c r="B18" s="72" t="s">
        <v>215</v>
      </c>
      <c r="C18" s="73"/>
      <c r="D18" s="73"/>
      <c r="E18" s="74"/>
      <c r="F18" s="63">
        <v>21247.5</v>
      </c>
      <c r="G18" s="64"/>
      <c r="H18" s="65">
        <v>28428.8</v>
      </c>
      <c r="I18" s="66"/>
      <c r="J18" s="65">
        <v>29850.1</v>
      </c>
      <c r="K18" s="66"/>
      <c r="L18" s="65">
        <v>31342.4</v>
      </c>
      <c r="M18" s="66"/>
    </row>
    <row r="19" spans="1:13" ht="31.5" customHeight="1">
      <c r="A19" s="5">
        <v>14</v>
      </c>
      <c r="B19" s="72" t="s">
        <v>216</v>
      </c>
      <c r="C19" s="73"/>
      <c r="D19" s="73"/>
      <c r="E19" s="74"/>
      <c r="F19" s="63">
        <v>2986</v>
      </c>
      <c r="G19" s="64"/>
      <c r="H19" s="65">
        <v>3001.9</v>
      </c>
      <c r="I19" s="66"/>
      <c r="J19" s="65">
        <v>3150.7</v>
      </c>
      <c r="K19" s="66"/>
      <c r="L19" s="65">
        <v>3305.4</v>
      </c>
      <c r="M19" s="66"/>
    </row>
    <row r="20" spans="1:13" ht="92.25" customHeight="1">
      <c r="A20" s="5">
        <v>15</v>
      </c>
      <c r="B20" s="72" t="s">
        <v>51</v>
      </c>
      <c r="C20" s="73"/>
      <c r="D20" s="73"/>
      <c r="E20" s="74"/>
      <c r="F20" s="63">
        <v>59672.2</v>
      </c>
      <c r="G20" s="64"/>
      <c r="H20" s="65">
        <v>62906.8</v>
      </c>
      <c r="I20" s="66"/>
      <c r="J20" s="65">
        <v>66053.6</v>
      </c>
      <c r="K20" s="66"/>
      <c r="L20" s="65">
        <v>69356.3</v>
      </c>
      <c r="M20" s="66"/>
    </row>
    <row r="21" spans="1:13" ht="45" customHeight="1">
      <c r="A21" s="5">
        <v>16</v>
      </c>
      <c r="B21" s="72" t="s">
        <v>130</v>
      </c>
      <c r="C21" s="73"/>
      <c r="D21" s="73"/>
      <c r="E21" s="74"/>
      <c r="F21" s="63">
        <v>74.3</v>
      </c>
      <c r="G21" s="64"/>
      <c r="H21" s="65">
        <v>230.3</v>
      </c>
      <c r="I21" s="66"/>
      <c r="J21" s="65">
        <v>241.9</v>
      </c>
      <c r="K21" s="66"/>
      <c r="L21" s="65">
        <v>253.9</v>
      </c>
      <c r="M21" s="66"/>
    </row>
    <row r="22" spans="1:13" ht="45.75" customHeight="1">
      <c r="A22" s="5">
        <v>17</v>
      </c>
      <c r="B22" s="72" t="s">
        <v>59</v>
      </c>
      <c r="C22" s="73"/>
      <c r="D22" s="73"/>
      <c r="E22" s="74"/>
      <c r="F22" s="63">
        <v>181.8</v>
      </c>
      <c r="G22" s="64"/>
      <c r="H22" s="63">
        <v>193.3</v>
      </c>
      <c r="I22" s="64"/>
      <c r="J22" s="63">
        <v>202.9</v>
      </c>
      <c r="K22" s="64"/>
      <c r="L22" s="63">
        <v>213</v>
      </c>
      <c r="M22" s="64"/>
    </row>
    <row r="23" spans="1:13" ht="77.25" customHeight="1">
      <c r="A23" s="5">
        <v>18</v>
      </c>
      <c r="B23" s="72" t="s">
        <v>0</v>
      </c>
      <c r="C23" s="73"/>
      <c r="D23" s="73"/>
      <c r="E23" s="74"/>
      <c r="F23" s="63">
        <v>2471.8</v>
      </c>
      <c r="G23" s="64"/>
      <c r="H23" s="65">
        <v>2315.9</v>
      </c>
      <c r="I23" s="66"/>
      <c r="J23" s="65"/>
      <c r="K23" s="66"/>
      <c r="L23" s="65"/>
      <c r="M23" s="66"/>
    </row>
    <row r="24" spans="1:13" ht="87" customHeight="1">
      <c r="A24" s="5">
        <v>19</v>
      </c>
      <c r="B24" s="72" t="s">
        <v>233</v>
      </c>
      <c r="C24" s="73"/>
      <c r="D24" s="73"/>
      <c r="E24" s="74"/>
      <c r="F24" s="63">
        <v>38077</v>
      </c>
      <c r="G24" s="64"/>
      <c r="H24" s="65">
        <v>44915.6</v>
      </c>
      <c r="I24" s="66"/>
      <c r="J24" s="65">
        <v>47029.1</v>
      </c>
      <c r="K24" s="66"/>
      <c r="L24" s="65">
        <v>47143.9</v>
      </c>
      <c r="M24" s="66"/>
    </row>
    <row r="25" spans="1:13" ht="30.75" customHeight="1">
      <c r="A25" s="5">
        <v>20</v>
      </c>
      <c r="B25" s="69" t="s">
        <v>162</v>
      </c>
      <c r="C25" s="70"/>
      <c r="D25" s="70"/>
      <c r="E25" s="71"/>
      <c r="F25" s="63">
        <v>0</v>
      </c>
      <c r="G25" s="64"/>
      <c r="H25" s="63">
        <v>1</v>
      </c>
      <c r="I25" s="64"/>
      <c r="J25" s="63">
        <v>1</v>
      </c>
      <c r="K25" s="64"/>
      <c r="L25" s="63">
        <v>1</v>
      </c>
      <c r="M25" s="64"/>
    </row>
    <row r="26" spans="1:13" ht="47.25" customHeight="1">
      <c r="A26" s="5">
        <v>21</v>
      </c>
      <c r="B26" s="72" t="s">
        <v>54</v>
      </c>
      <c r="C26" s="73"/>
      <c r="D26" s="73"/>
      <c r="E26" s="74"/>
      <c r="F26" s="63">
        <v>751</v>
      </c>
      <c r="G26" s="64"/>
      <c r="H26" s="65">
        <v>837.9</v>
      </c>
      <c r="I26" s="66"/>
      <c r="J26" s="65">
        <v>884</v>
      </c>
      <c r="K26" s="66"/>
      <c r="L26" s="65">
        <v>928.2</v>
      </c>
      <c r="M26" s="66"/>
    </row>
    <row r="27" spans="1:13" ht="47.25" customHeight="1">
      <c r="A27" s="5">
        <v>22</v>
      </c>
      <c r="B27" s="72" t="s">
        <v>1</v>
      </c>
      <c r="C27" s="73"/>
      <c r="D27" s="73"/>
      <c r="E27" s="74"/>
      <c r="F27" s="63">
        <v>453.1</v>
      </c>
      <c r="G27" s="64"/>
      <c r="H27" s="65">
        <v>537.5</v>
      </c>
      <c r="I27" s="66"/>
      <c r="J27" s="65">
        <v>568</v>
      </c>
      <c r="K27" s="66"/>
      <c r="L27" s="65">
        <v>617.5</v>
      </c>
      <c r="M27" s="66"/>
    </row>
    <row r="28" spans="1:13" ht="58.5" customHeight="1">
      <c r="A28" s="5">
        <v>23</v>
      </c>
      <c r="B28" s="72" t="s">
        <v>2</v>
      </c>
      <c r="C28" s="73"/>
      <c r="D28" s="73"/>
      <c r="E28" s="74"/>
      <c r="F28" s="63">
        <v>64.8</v>
      </c>
      <c r="G28" s="64"/>
      <c r="H28" s="65"/>
      <c r="I28" s="66"/>
      <c r="J28" s="65"/>
      <c r="K28" s="66"/>
      <c r="L28" s="65"/>
      <c r="M28" s="66"/>
    </row>
    <row r="29" spans="1:13" ht="62.25" customHeight="1">
      <c r="A29" s="5">
        <v>24</v>
      </c>
      <c r="B29" s="69" t="s">
        <v>58</v>
      </c>
      <c r="C29" s="70"/>
      <c r="D29" s="70"/>
      <c r="E29" s="71"/>
      <c r="F29" s="63">
        <v>50</v>
      </c>
      <c r="G29" s="64"/>
      <c r="H29" s="65">
        <v>66.9</v>
      </c>
      <c r="I29" s="66"/>
      <c r="J29" s="65">
        <v>50</v>
      </c>
      <c r="K29" s="66"/>
      <c r="L29" s="65"/>
      <c r="M29" s="66"/>
    </row>
    <row r="30" spans="1:13" ht="15">
      <c r="A30" s="5"/>
      <c r="B30" s="75" t="s">
        <v>69</v>
      </c>
      <c r="C30" s="76"/>
      <c r="D30" s="76"/>
      <c r="E30" s="77"/>
      <c r="F30" s="61">
        <f>SUM(F6+F7+F8+F9+F10+F11+F12+F13+F14+F15+F16+F17+F18+F19+F20+F21+F22+F23+F24+F25+F26+F27+F28+F29)</f>
        <v>501697.8</v>
      </c>
      <c r="G30" s="62"/>
      <c r="H30" s="61">
        <f>SUM(H6+H7+H8+H9+H10+H11+H12+H13+H14+H15+H16+H17+H18+H19+H20+H21+H22+H23+H24+H25+H26+H27+H29)</f>
        <v>506981.80000000005</v>
      </c>
      <c r="I30" s="62"/>
      <c r="J30" s="61">
        <f>SUM(J6+J7+J8+J9+J10+J11+J12+J13+J14+J15+J16+J17+J18+J19+J20+J21+J22+J23+J24+J25+J26+J27+J29)</f>
        <v>542289.7000000001</v>
      </c>
      <c r="K30" s="62"/>
      <c r="L30" s="61">
        <f>SUM(L6+L7+L8+L9+L10+L11+L12+L13+L14+L15+L16+L17+L18+L19+L20+L21+L22+L23+L24+L25+L26+L27+L29)</f>
        <v>581913.2</v>
      </c>
      <c r="M30" s="62"/>
    </row>
    <row r="34" ht="12.75">
      <c r="E34" s="30"/>
    </row>
    <row r="42" ht="12.75">
      <c r="H42" s="37"/>
    </row>
  </sheetData>
  <mergeCells count="137">
    <mergeCell ref="L28:M28"/>
    <mergeCell ref="B30:E30"/>
    <mergeCell ref="K1:M1"/>
    <mergeCell ref="B4:E4"/>
    <mergeCell ref="F4:G4"/>
    <mergeCell ref="B5:E5"/>
    <mergeCell ref="F5:G5"/>
    <mergeCell ref="H4:I4"/>
    <mergeCell ref="J4:K4"/>
    <mergeCell ref="L4:M4"/>
    <mergeCell ref="H5:I5"/>
    <mergeCell ref="J5:K5"/>
    <mergeCell ref="B6:E6"/>
    <mergeCell ref="B7:E7"/>
    <mergeCell ref="B8:E8"/>
    <mergeCell ref="F6:G6"/>
    <mergeCell ref="F7:G7"/>
    <mergeCell ref="F8:G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9:E29"/>
    <mergeCell ref="B26:E26"/>
    <mergeCell ref="B27:E27"/>
    <mergeCell ref="B28:E2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9:G29"/>
    <mergeCell ref="F26:G26"/>
    <mergeCell ref="F27:G27"/>
    <mergeCell ref="F28:G28"/>
    <mergeCell ref="L5:M5"/>
    <mergeCell ref="H6:I6"/>
    <mergeCell ref="H7:I7"/>
    <mergeCell ref="H8:I8"/>
    <mergeCell ref="J6:K6"/>
    <mergeCell ref="J7:K7"/>
    <mergeCell ref="J8:K8"/>
    <mergeCell ref="L6:M6"/>
    <mergeCell ref="L7:M7"/>
    <mergeCell ref="L8:M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9:I29"/>
    <mergeCell ref="H26:I26"/>
    <mergeCell ref="H27:I27"/>
    <mergeCell ref="H28:I2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9:K29"/>
    <mergeCell ref="J26:K26"/>
    <mergeCell ref="J27:K27"/>
    <mergeCell ref="J28:K28"/>
    <mergeCell ref="L18:M18"/>
    <mergeCell ref="L9:M9"/>
    <mergeCell ref="L10:M10"/>
    <mergeCell ref="L11:M11"/>
    <mergeCell ref="L12:M12"/>
    <mergeCell ref="L26:M26"/>
    <mergeCell ref="L27:M27"/>
    <mergeCell ref="L13:M13"/>
    <mergeCell ref="L19:M19"/>
    <mergeCell ref="L20:M20"/>
    <mergeCell ref="L21:M21"/>
    <mergeCell ref="L14:M14"/>
    <mergeCell ref="L15:M15"/>
    <mergeCell ref="L16:M16"/>
    <mergeCell ref="L17:M17"/>
    <mergeCell ref="B2:M2"/>
    <mergeCell ref="F30:G30"/>
    <mergeCell ref="H30:I30"/>
    <mergeCell ref="J30:K30"/>
    <mergeCell ref="L30:M30"/>
    <mergeCell ref="L22:M22"/>
    <mergeCell ref="L23:M23"/>
    <mergeCell ref="L24:M24"/>
    <mergeCell ref="L25:M25"/>
    <mergeCell ref="L29:M29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I34"/>
  <sheetViews>
    <sheetView tabSelected="1" workbookViewId="0" topLeftCell="A13">
      <selection activeCell="K7" sqref="K7"/>
    </sheetView>
  </sheetViews>
  <sheetFormatPr defaultColWidth="9.140625" defaultRowHeight="12.75"/>
  <cols>
    <col min="1" max="1" width="6.28125" style="0" customWidth="1"/>
    <col min="2" max="2" width="42.7109375" style="0" customWidth="1"/>
    <col min="4" max="4" width="14.421875" style="0" customWidth="1"/>
    <col min="5" max="5" width="28.28125" style="0" customWidth="1"/>
    <col min="6" max="6" width="11.00390625" style="0" customWidth="1"/>
    <col min="7" max="7" width="10.7109375" style="0" customWidth="1"/>
    <col min="8" max="9" width="10.57421875" style="0" customWidth="1"/>
  </cols>
  <sheetData>
    <row r="1" spans="1:9" ht="87.75" customHeight="1">
      <c r="A1" s="40"/>
      <c r="B1" s="40"/>
      <c r="C1" s="40"/>
      <c r="D1" s="40"/>
      <c r="E1" s="40"/>
      <c r="F1" s="40"/>
      <c r="G1" s="78" t="s">
        <v>236</v>
      </c>
      <c r="H1" s="78"/>
      <c r="I1" s="78"/>
    </row>
    <row r="2" spans="1:9" ht="18.75">
      <c r="A2" s="40"/>
      <c r="B2" s="89" t="s">
        <v>41</v>
      </c>
      <c r="C2" s="89"/>
      <c r="D2" s="89"/>
      <c r="E2" s="89"/>
      <c r="F2" s="89"/>
      <c r="G2" s="89"/>
      <c r="H2" s="89"/>
      <c r="I2" s="40"/>
    </row>
    <row r="3" spans="1:9" ht="6.75" customHeight="1">
      <c r="A3" s="40"/>
      <c r="B3" s="40"/>
      <c r="C3" s="40"/>
      <c r="D3" s="40"/>
      <c r="E3" s="40"/>
      <c r="F3" s="40"/>
      <c r="G3" s="40"/>
      <c r="H3" s="40"/>
      <c r="I3" s="40"/>
    </row>
    <row r="4" spans="1:9" ht="41.25" customHeight="1">
      <c r="A4" s="85" t="s">
        <v>18</v>
      </c>
      <c r="B4" s="87" t="s">
        <v>19</v>
      </c>
      <c r="C4" s="85" t="s">
        <v>20</v>
      </c>
      <c r="D4" s="87" t="s">
        <v>21</v>
      </c>
      <c r="E4" s="87" t="s">
        <v>22</v>
      </c>
      <c r="F4" s="87" t="s">
        <v>166</v>
      </c>
      <c r="G4" s="79" t="s">
        <v>23</v>
      </c>
      <c r="H4" s="80"/>
      <c r="I4" s="81"/>
    </row>
    <row r="5" spans="1:9" ht="15">
      <c r="A5" s="86"/>
      <c r="B5" s="88"/>
      <c r="C5" s="86"/>
      <c r="D5" s="88"/>
      <c r="E5" s="88"/>
      <c r="F5" s="88"/>
      <c r="G5" s="5">
        <v>2013</v>
      </c>
      <c r="H5" s="5">
        <v>2014</v>
      </c>
      <c r="I5" s="5">
        <v>2015</v>
      </c>
    </row>
    <row r="6" spans="1:9" ht="19.5" customHeight="1">
      <c r="A6" s="5">
        <v>1</v>
      </c>
      <c r="B6" s="90" t="s">
        <v>205</v>
      </c>
      <c r="C6" s="90"/>
      <c r="D6" s="90"/>
      <c r="E6" s="90"/>
      <c r="F6" s="90"/>
      <c r="G6" s="90"/>
      <c r="H6" s="90"/>
      <c r="I6" s="91"/>
    </row>
    <row r="7" spans="1:9" ht="60">
      <c r="A7" s="35" t="s">
        <v>196</v>
      </c>
      <c r="B7" s="3" t="s">
        <v>165</v>
      </c>
      <c r="C7" s="5" t="s">
        <v>25</v>
      </c>
      <c r="D7" s="5" t="s">
        <v>38</v>
      </c>
      <c r="E7" s="1" t="s">
        <v>26</v>
      </c>
      <c r="F7" s="5">
        <v>0</v>
      </c>
      <c r="G7" s="5">
        <v>0</v>
      </c>
      <c r="H7" s="5">
        <v>0</v>
      </c>
      <c r="I7" s="5">
        <v>0</v>
      </c>
    </row>
    <row r="8" spans="1:9" ht="74.25" customHeight="1">
      <c r="A8" s="35" t="s">
        <v>197</v>
      </c>
      <c r="B8" s="3" t="s">
        <v>36</v>
      </c>
      <c r="C8" s="5" t="s">
        <v>37</v>
      </c>
      <c r="D8" s="5" t="s">
        <v>38</v>
      </c>
      <c r="E8" s="3" t="s">
        <v>235</v>
      </c>
      <c r="F8" s="27">
        <v>501697.8</v>
      </c>
      <c r="G8" s="5">
        <v>506981.8</v>
      </c>
      <c r="H8" s="26">
        <v>542289.7</v>
      </c>
      <c r="I8" s="5">
        <v>581913.2</v>
      </c>
    </row>
    <row r="9" spans="1:9" ht="80.25" customHeight="1">
      <c r="A9" s="35" t="s">
        <v>198</v>
      </c>
      <c r="B9" s="3" t="s">
        <v>39</v>
      </c>
      <c r="C9" s="5" t="s">
        <v>37</v>
      </c>
      <c r="D9" s="5" t="s">
        <v>38</v>
      </c>
      <c r="E9" s="3" t="s">
        <v>235</v>
      </c>
      <c r="F9" s="5">
        <v>65.5</v>
      </c>
      <c r="G9" s="26"/>
      <c r="H9" s="27">
        <v>300</v>
      </c>
      <c r="I9" s="27">
        <v>100</v>
      </c>
    </row>
    <row r="10" spans="1:9" ht="77.25" customHeight="1">
      <c r="A10" s="35" t="s">
        <v>199</v>
      </c>
      <c r="B10" s="3" t="s">
        <v>40</v>
      </c>
      <c r="C10" s="5" t="s">
        <v>37</v>
      </c>
      <c r="D10" s="5" t="s">
        <v>38</v>
      </c>
      <c r="E10" s="3" t="s">
        <v>235</v>
      </c>
      <c r="F10" s="5">
        <v>29480.5</v>
      </c>
      <c r="G10" s="5">
        <v>31685.7</v>
      </c>
      <c r="H10" s="53">
        <v>31725.2</v>
      </c>
      <c r="I10" s="53">
        <v>32161.4</v>
      </c>
    </row>
    <row r="11" spans="1:9" ht="36.75" customHeight="1">
      <c r="A11" s="5">
        <v>2</v>
      </c>
      <c r="B11" s="92" t="s">
        <v>24</v>
      </c>
      <c r="C11" s="92"/>
      <c r="D11" s="92"/>
      <c r="E11" s="92"/>
      <c r="F11" s="92"/>
      <c r="G11" s="92"/>
      <c r="H11" s="92"/>
      <c r="I11" s="93"/>
    </row>
    <row r="12" spans="1:9" ht="63.75" customHeight="1">
      <c r="A12" s="36" t="s">
        <v>174</v>
      </c>
      <c r="B12" s="1" t="s">
        <v>163</v>
      </c>
      <c r="C12" s="2" t="s">
        <v>25</v>
      </c>
      <c r="D12" s="1">
        <v>1</v>
      </c>
      <c r="E12" s="1" t="s">
        <v>26</v>
      </c>
      <c r="F12" s="1">
        <v>9.7</v>
      </c>
      <c r="G12" s="1">
        <v>9.7</v>
      </c>
      <c r="H12" s="1">
        <v>9.7</v>
      </c>
      <c r="I12" s="1">
        <v>11.1</v>
      </c>
    </row>
    <row r="13" spans="1:9" ht="28.5" customHeight="1">
      <c r="A13" s="35">
        <v>3</v>
      </c>
      <c r="B13" s="82" t="s">
        <v>27</v>
      </c>
      <c r="C13" s="83"/>
      <c r="D13" s="83"/>
      <c r="E13" s="83"/>
      <c r="F13" s="83"/>
      <c r="G13" s="83"/>
      <c r="H13" s="83"/>
      <c r="I13" s="84"/>
    </row>
    <row r="14" spans="1:9" ht="80.25" customHeight="1">
      <c r="A14" s="35"/>
      <c r="B14" s="3" t="s">
        <v>28</v>
      </c>
      <c r="C14" s="4" t="s">
        <v>25</v>
      </c>
      <c r="D14" s="5">
        <v>0.4</v>
      </c>
      <c r="E14" s="1" t="s">
        <v>26</v>
      </c>
      <c r="F14" s="5">
        <v>95.9</v>
      </c>
      <c r="G14" s="5">
        <v>95.9</v>
      </c>
      <c r="H14" s="5">
        <v>95.9</v>
      </c>
      <c r="I14" s="5">
        <v>95.9</v>
      </c>
    </row>
    <row r="15" spans="1:9" ht="89.25" customHeight="1">
      <c r="A15" s="35"/>
      <c r="B15" s="3" t="s">
        <v>29</v>
      </c>
      <c r="C15" s="4" t="s">
        <v>25</v>
      </c>
      <c r="D15" s="5">
        <v>0.3</v>
      </c>
      <c r="E15" s="3" t="s">
        <v>30</v>
      </c>
      <c r="F15" s="5">
        <v>5.8</v>
      </c>
      <c r="G15" s="5">
        <v>6.5</v>
      </c>
      <c r="H15" s="5">
        <v>7.2</v>
      </c>
      <c r="I15" s="5">
        <v>7.2</v>
      </c>
    </row>
    <row r="16" spans="1:9" ht="73.5" customHeight="1">
      <c r="A16" s="5"/>
      <c r="B16" s="3" t="s">
        <v>171</v>
      </c>
      <c r="C16" s="4" t="s">
        <v>25</v>
      </c>
      <c r="D16" s="5">
        <v>0.3</v>
      </c>
      <c r="E16" s="1" t="s">
        <v>234</v>
      </c>
      <c r="F16" s="5">
        <v>65.8</v>
      </c>
      <c r="G16" s="5">
        <v>65.8</v>
      </c>
      <c r="H16" s="5">
        <v>65.8</v>
      </c>
      <c r="I16" s="5">
        <v>65.8</v>
      </c>
    </row>
    <row r="17" spans="1:9" ht="26.25" customHeight="1">
      <c r="A17" s="5">
        <v>3</v>
      </c>
      <c r="B17" s="82" t="s">
        <v>31</v>
      </c>
      <c r="C17" s="83"/>
      <c r="D17" s="83"/>
      <c r="E17" s="83"/>
      <c r="F17" s="83"/>
      <c r="G17" s="83"/>
      <c r="H17" s="83"/>
      <c r="I17" s="84"/>
    </row>
    <row r="18" spans="1:9" ht="75" customHeight="1">
      <c r="A18" s="5"/>
      <c r="B18" s="3" t="s">
        <v>32</v>
      </c>
      <c r="C18" s="4" t="s">
        <v>25</v>
      </c>
      <c r="D18" s="5">
        <v>0.5</v>
      </c>
      <c r="E18" s="1" t="s">
        <v>206</v>
      </c>
      <c r="F18" s="5">
        <v>100</v>
      </c>
      <c r="G18" s="5">
        <v>100</v>
      </c>
      <c r="H18" s="5">
        <v>100</v>
      </c>
      <c r="I18" s="5">
        <v>100</v>
      </c>
    </row>
    <row r="19" spans="1:9" ht="60">
      <c r="A19" s="5"/>
      <c r="B19" s="3" t="s">
        <v>33</v>
      </c>
      <c r="C19" s="4" t="s">
        <v>34</v>
      </c>
      <c r="D19" s="5">
        <v>0.5</v>
      </c>
      <c r="E19" s="1" t="s">
        <v>172</v>
      </c>
      <c r="F19" s="5">
        <v>800</v>
      </c>
      <c r="G19" s="5">
        <v>800</v>
      </c>
      <c r="H19" s="5">
        <v>800</v>
      </c>
      <c r="I19" s="5">
        <v>800</v>
      </c>
    </row>
    <row r="20" spans="1:9" ht="26.25" customHeight="1">
      <c r="A20" s="5">
        <v>4</v>
      </c>
      <c r="B20" s="82" t="s">
        <v>35</v>
      </c>
      <c r="C20" s="83"/>
      <c r="D20" s="83"/>
      <c r="E20" s="83"/>
      <c r="F20" s="83"/>
      <c r="G20" s="83"/>
      <c r="H20" s="83"/>
      <c r="I20" s="84"/>
    </row>
    <row r="21" spans="1:9" ht="90" customHeight="1">
      <c r="A21" s="5"/>
      <c r="B21" s="3" t="s">
        <v>207</v>
      </c>
      <c r="C21" s="5" t="s">
        <v>25</v>
      </c>
      <c r="D21" s="5">
        <v>1</v>
      </c>
      <c r="E21" s="1" t="s">
        <v>26</v>
      </c>
      <c r="F21" s="5">
        <v>100</v>
      </c>
      <c r="G21" s="5">
        <v>100</v>
      </c>
      <c r="H21" s="5">
        <v>100</v>
      </c>
      <c r="I21" s="5">
        <v>100</v>
      </c>
    </row>
    <row r="22" ht="15">
      <c r="B22" s="38"/>
    </row>
    <row r="23" ht="15">
      <c r="B23" s="38"/>
    </row>
    <row r="24" ht="15">
      <c r="B24" s="38"/>
    </row>
    <row r="25" ht="15">
      <c r="B25" s="38"/>
    </row>
    <row r="26" ht="15">
      <c r="B26" s="38"/>
    </row>
    <row r="27" ht="15">
      <c r="B27" s="38"/>
    </row>
    <row r="28" ht="15">
      <c r="B28" s="38"/>
    </row>
    <row r="29" ht="15">
      <c r="B29" s="38"/>
    </row>
    <row r="30" ht="15">
      <c r="B30" s="38"/>
    </row>
    <row r="31" ht="15">
      <c r="B31" s="38"/>
    </row>
    <row r="32" ht="15">
      <c r="B32" s="38"/>
    </row>
    <row r="33" ht="15">
      <c r="B33" s="38"/>
    </row>
    <row r="34" ht="15">
      <c r="B34" s="38"/>
    </row>
  </sheetData>
  <mergeCells count="14">
    <mergeCell ref="B20:I20"/>
    <mergeCell ref="B2:H2"/>
    <mergeCell ref="G1:I1"/>
    <mergeCell ref="B17:I17"/>
    <mergeCell ref="G4:I4"/>
    <mergeCell ref="E4:E5"/>
    <mergeCell ref="F4:F5"/>
    <mergeCell ref="B6:I6"/>
    <mergeCell ref="B11:I11"/>
    <mergeCell ref="B13:I13"/>
    <mergeCell ref="A4:A5"/>
    <mergeCell ref="B4:B5"/>
    <mergeCell ref="C4:C5"/>
    <mergeCell ref="D4:D5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</sheetPr>
  <dimension ref="B1:M42"/>
  <sheetViews>
    <sheetView workbookViewId="0" topLeftCell="B4">
      <selection activeCell="N11" sqref="N11"/>
    </sheetView>
  </sheetViews>
  <sheetFormatPr defaultColWidth="9.140625" defaultRowHeight="12.75"/>
  <cols>
    <col min="1" max="1" width="0.42578125" style="0" hidden="1" customWidth="1"/>
    <col min="2" max="2" width="4.421875" style="0" customWidth="1"/>
    <col min="3" max="3" width="37.7109375" style="0" customWidth="1"/>
    <col min="4" max="4" width="12.57421875" style="0" customWidth="1"/>
    <col min="5" max="5" width="12.57421875" style="0" bestFit="1" customWidth="1"/>
    <col min="6" max="6" width="12.28125" style="0" customWidth="1"/>
    <col min="7" max="7" width="13.28125" style="0" customWidth="1"/>
    <col min="8" max="8" width="14.7109375" style="0" customWidth="1"/>
  </cols>
  <sheetData>
    <row r="1" spans="6:8" ht="56.25" customHeight="1">
      <c r="F1" s="78" t="s">
        <v>225</v>
      </c>
      <c r="G1" s="78"/>
      <c r="H1" s="78"/>
    </row>
    <row r="2" spans="2:11" ht="40.5" customHeight="1">
      <c r="B2" s="60" t="s">
        <v>42</v>
      </c>
      <c r="C2" s="60"/>
      <c r="D2" s="60"/>
      <c r="E2" s="60"/>
      <c r="F2" s="60"/>
      <c r="G2" s="60"/>
      <c r="H2" s="60"/>
      <c r="I2" s="6"/>
      <c r="J2" s="6"/>
      <c r="K2" s="6"/>
    </row>
    <row r="3" ht="6.75" customHeight="1"/>
    <row r="4" spans="2:8" ht="27.75" customHeight="1">
      <c r="B4" s="87" t="s">
        <v>14</v>
      </c>
      <c r="C4" s="87" t="s">
        <v>43</v>
      </c>
      <c r="D4" s="87" t="s">
        <v>44</v>
      </c>
      <c r="E4" s="79" t="s">
        <v>45</v>
      </c>
      <c r="F4" s="80"/>
      <c r="G4" s="80"/>
      <c r="H4" s="81"/>
    </row>
    <row r="5" spans="2:12" ht="48" customHeight="1">
      <c r="B5" s="103"/>
      <c r="C5" s="103"/>
      <c r="D5" s="103"/>
      <c r="E5" s="85" t="s">
        <v>46</v>
      </c>
      <c r="F5" s="79" t="s">
        <v>47</v>
      </c>
      <c r="G5" s="80"/>
      <c r="H5" s="81"/>
      <c r="L5" s="107"/>
    </row>
    <row r="6" spans="2:8" ht="15">
      <c r="B6" s="88"/>
      <c r="C6" s="88"/>
      <c r="D6" s="88"/>
      <c r="E6" s="86"/>
      <c r="F6" s="5">
        <v>2013</v>
      </c>
      <c r="G6" s="5">
        <v>2014</v>
      </c>
      <c r="H6" s="5">
        <v>2015</v>
      </c>
    </row>
    <row r="7" spans="2:12" ht="22.5" customHeight="1">
      <c r="B7" s="5"/>
      <c r="C7" s="96" t="s">
        <v>164</v>
      </c>
      <c r="D7" s="97"/>
      <c r="E7" s="97"/>
      <c r="F7" s="97"/>
      <c r="G7" s="97"/>
      <c r="H7" s="98"/>
      <c r="I7" s="7"/>
      <c r="J7" s="7"/>
      <c r="L7" s="107"/>
    </row>
    <row r="8" spans="2:12" ht="45.75" customHeight="1">
      <c r="B8" s="5">
        <v>1</v>
      </c>
      <c r="C8" s="99" t="s">
        <v>24</v>
      </c>
      <c r="D8" s="99"/>
      <c r="E8" s="99"/>
      <c r="F8" s="99"/>
      <c r="G8" s="99"/>
      <c r="H8" s="99"/>
      <c r="I8" s="8"/>
      <c r="J8" s="8"/>
      <c r="L8" s="107"/>
    </row>
    <row r="9" spans="2:12" ht="91.5" customHeight="1">
      <c r="B9" s="35" t="s">
        <v>139</v>
      </c>
      <c r="C9" s="10" t="s">
        <v>48</v>
      </c>
      <c r="D9" s="9" t="s">
        <v>170</v>
      </c>
      <c r="E9" s="23">
        <f>SUM(F9+G9+H9)</f>
        <v>105116.6</v>
      </c>
      <c r="F9" s="24">
        <v>34203.3</v>
      </c>
      <c r="G9" s="24">
        <v>35375.3</v>
      </c>
      <c r="H9" s="24">
        <v>35538</v>
      </c>
      <c r="L9" s="108"/>
    </row>
    <row r="10" spans="2:8" ht="15">
      <c r="B10" s="5"/>
      <c r="C10" s="16" t="s">
        <v>50</v>
      </c>
      <c r="D10" s="5"/>
      <c r="E10" s="25">
        <f>SUM(E9)</f>
        <v>105116.6</v>
      </c>
      <c r="F10" s="25">
        <f>SUM(F9)</f>
        <v>34203.3</v>
      </c>
      <c r="G10" s="25">
        <f>SUM(G9)</f>
        <v>35375.3</v>
      </c>
      <c r="H10" s="25">
        <f>SUM(H9)</f>
        <v>35538</v>
      </c>
    </row>
    <row r="11" spans="2:13" ht="44.25" customHeight="1">
      <c r="B11" s="5" t="s">
        <v>173</v>
      </c>
      <c r="C11" s="100" t="s">
        <v>27</v>
      </c>
      <c r="D11" s="101"/>
      <c r="E11" s="101"/>
      <c r="F11" s="101"/>
      <c r="G11" s="101"/>
      <c r="H11" s="102"/>
      <c r="I11" s="11"/>
      <c r="J11" s="11"/>
      <c r="M11" s="107"/>
    </row>
    <row r="12" spans="2:8" ht="241.5" customHeight="1">
      <c r="B12" s="36" t="s">
        <v>174</v>
      </c>
      <c r="C12" s="1" t="s">
        <v>226</v>
      </c>
      <c r="D12" s="13" t="s">
        <v>49</v>
      </c>
      <c r="E12" s="26">
        <f aca="true" t="shared" si="0" ref="E12:E28">SUM(F12+G12+H12)</f>
        <v>211657.30000000002</v>
      </c>
      <c r="F12" s="26">
        <v>66731.8</v>
      </c>
      <c r="G12" s="26">
        <v>70041.1</v>
      </c>
      <c r="H12" s="26">
        <v>74884.4</v>
      </c>
    </row>
    <row r="13" spans="2:8" ht="261" customHeight="1">
      <c r="B13" s="36" t="s">
        <v>175</v>
      </c>
      <c r="C13" s="1" t="s">
        <v>228</v>
      </c>
      <c r="D13" s="13" t="s">
        <v>170</v>
      </c>
      <c r="E13" s="26">
        <f t="shared" si="0"/>
        <v>464171.7</v>
      </c>
      <c r="F13" s="26">
        <v>137556.7</v>
      </c>
      <c r="G13" s="26">
        <v>154063.7</v>
      </c>
      <c r="H13" s="26">
        <v>172551.3</v>
      </c>
    </row>
    <row r="14" spans="2:8" ht="201.75" customHeight="1">
      <c r="B14" s="36" t="s">
        <v>176</v>
      </c>
      <c r="C14" s="15" t="s">
        <v>229</v>
      </c>
      <c r="D14" s="13" t="s">
        <v>170</v>
      </c>
      <c r="E14" s="26">
        <f t="shared" si="0"/>
        <v>217395.2</v>
      </c>
      <c r="F14" s="26">
        <v>64528.3</v>
      </c>
      <c r="G14" s="26">
        <v>72568.1</v>
      </c>
      <c r="H14" s="26">
        <v>80298.8</v>
      </c>
    </row>
    <row r="15" spans="2:8" ht="140.25" customHeight="1">
      <c r="B15" s="36" t="s">
        <v>177</v>
      </c>
      <c r="C15" s="1" t="s">
        <v>217</v>
      </c>
      <c r="D15" s="13" t="s">
        <v>170</v>
      </c>
      <c r="E15" s="26">
        <f t="shared" si="0"/>
        <v>151568.5</v>
      </c>
      <c r="F15" s="26">
        <v>47933.7</v>
      </c>
      <c r="G15" s="26">
        <v>50472.1</v>
      </c>
      <c r="H15" s="26">
        <v>53162.7</v>
      </c>
    </row>
    <row r="16" spans="2:8" ht="120">
      <c r="B16" s="36" t="s">
        <v>178</v>
      </c>
      <c r="C16" s="3" t="s">
        <v>218</v>
      </c>
      <c r="D16" s="13" t="s">
        <v>170</v>
      </c>
      <c r="E16" s="26">
        <f t="shared" si="0"/>
        <v>8433.300000000001</v>
      </c>
      <c r="F16" s="26">
        <v>2674.8</v>
      </c>
      <c r="G16" s="26">
        <v>2808.9</v>
      </c>
      <c r="H16" s="26">
        <v>2949.6</v>
      </c>
    </row>
    <row r="17" spans="2:8" ht="96.75" customHeight="1">
      <c r="B17" s="36" t="s">
        <v>179</v>
      </c>
      <c r="C17" s="14" t="s">
        <v>212</v>
      </c>
      <c r="D17" s="13" t="s">
        <v>170</v>
      </c>
      <c r="E17" s="26">
        <f t="shared" si="0"/>
        <v>5438.8</v>
      </c>
      <c r="F17" s="26">
        <v>1725.3</v>
      </c>
      <c r="G17" s="26">
        <v>1811.5</v>
      </c>
      <c r="H17" s="26">
        <v>1902</v>
      </c>
    </row>
    <row r="18" spans="2:8" ht="105">
      <c r="B18" s="36" t="s">
        <v>180</v>
      </c>
      <c r="C18" s="15" t="s">
        <v>129</v>
      </c>
      <c r="D18" s="13" t="s">
        <v>170</v>
      </c>
      <c r="E18" s="26">
        <f t="shared" si="0"/>
        <v>3058.1</v>
      </c>
      <c r="F18" s="26">
        <v>976.3</v>
      </c>
      <c r="G18" s="26">
        <v>1018.7</v>
      </c>
      <c r="H18" s="26">
        <v>1063.1</v>
      </c>
    </row>
    <row r="19" spans="2:8" ht="99.75" customHeight="1">
      <c r="B19" s="36" t="s">
        <v>181</v>
      </c>
      <c r="C19" s="1" t="s">
        <v>219</v>
      </c>
      <c r="D19" s="13" t="s">
        <v>170</v>
      </c>
      <c r="E19" s="26">
        <f t="shared" si="0"/>
        <v>3763.6000000000004</v>
      </c>
      <c r="F19" s="26">
        <v>1193.9</v>
      </c>
      <c r="G19" s="26">
        <v>1253.5</v>
      </c>
      <c r="H19" s="26">
        <v>1316.2</v>
      </c>
    </row>
    <row r="20" spans="2:8" ht="120.75" customHeight="1">
      <c r="B20" s="36" t="s">
        <v>182</v>
      </c>
      <c r="C20" s="14" t="s">
        <v>230</v>
      </c>
      <c r="D20" s="34">
        <v>2013</v>
      </c>
      <c r="E20" s="26">
        <f t="shared" si="0"/>
        <v>1404.4</v>
      </c>
      <c r="F20" s="26">
        <v>1404.4</v>
      </c>
      <c r="G20" s="26"/>
      <c r="H20" s="26"/>
    </row>
    <row r="21" spans="2:8" ht="113.25" customHeight="1">
      <c r="B21" s="36" t="s">
        <v>183</v>
      </c>
      <c r="C21" s="1" t="s">
        <v>220</v>
      </c>
      <c r="D21" s="13" t="s">
        <v>170</v>
      </c>
      <c r="E21" s="26">
        <f t="shared" si="0"/>
        <v>150.3</v>
      </c>
      <c r="F21" s="26">
        <v>50.1</v>
      </c>
      <c r="G21" s="27">
        <v>50.1</v>
      </c>
      <c r="H21" s="27">
        <v>50.1</v>
      </c>
    </row>
    <row r="22" spans="2:8" ht="80.25" customHeight="1">
      <c r="B22" s="36" t="s">
        <v>184</v>
      </c>
      <c r="C22" s="14" t="s">
        <v>231</v>
      </c>
      <c r="D22" s="13" t="s">
        <v>170</v>
      </c>
      <c r="E22" s="26">
        <f t="shared" si="0"/>
        <v>14398.1</v>
      </c>
      <c r="F22" s="26">
        <v>4567.3</v>
      </c>
      <c r="G22" s="26">
        <v>4795.4</v>
      </c>
      <c r="H22" s="26">
        <v>5035.4</v>
      </c>
    </row>
    <row r="23" spans="2:8" ht="60">
      <c r="B23" s="36" t="s">
        <v>185</v>
      </c>
      <c r="C23" s="15" t="s">
        <v>221</v>
      </c>
      <c r="D23" s="13" t="s">
        <v>170</v>
      </c>
      <c r="E23" s="26">
        <f t="shared" si="0"/>
        <v>89621.29999999999</v>
      </c>
      <c r="F23" s="26">
        <v>28428.8</v>
      </c>
      <c r="G23" s="26">
        <v>29850.1</v>
      </c>
      <c r="H23" s="26">
        <v>31342.4</v>
      </c>
    </row>
    <row r="24" spans="2:8" ht="60">
      <c r="B24" s="36" t="s">
        <v>186</v>
      </c>
      <c r="C24" s="15" t="s">
        <v>222</v>
      </c>
      <c r="D24" s="13" t="s">
        <v>170</v>
      </c>
      <c r="E24" s="26">
        <f t="shared" si="0"/>
        <v>9458</v>
      </c>
      <c r="F24" s="26">
        <v>3001.9</v>
      </c>
      <c r="G24" s="26">
        <v>3150.7</v>
      </c>
      <c r="H24" s="26">
        <v>3305.4</v>
      </c>
    </row>
    <row r="25" spans="2:8" ht="168" customHeight="1">
      <c r="B25" s="36" t="s">
        <v>187</v>
      </c>
      <c r="C25" s="15" t="s">
        <v>51</v>
      </c>
      <c r="D25" s="31" t="s">
        <v>170</v>
      </c>
      <c r="E25" s="27">
        <f t="shared" si="0"/>
        <v>198316.7</v>
      </c>
      <c r="F25" s="5">
        <v>62906.8</v>
      </c>
      <c r="G25" s="5">
        <v>66053.6</v>
      </c>
      <c r="H25" s="5">
        <v>69356.3</v>
      </c>
    </row>
    <row r="26" spans="2:8" ht="93.75" customHeight="1">
      <c r="B26" s="36" t="s">
        <v>188</v>
      </c>
      <c r="C26" s="15" t="s">
        <v>130</v>
      </c>
      <c r="D26" s="18" t="s">
        <v>170</v>
      </c>
      <c r="E26" s="26">
        <f t="shared" si="0"/>
        <v>726.1</v>
      </c>
      <c r="F26" s="26">
        <v>230.3</v>
      </c>
      <c r="G26" s="26">
        <v>241.9</v>
      </c>
      <c r="H26" s="26">
        <v>253.9</v>
      </c>
    </row>
    <row r="27" spans="2:8" ht="109.5" customHeight="1">
      <c r="B27" s="36" t="s">
        <v>189</v>
      </c>
      <c r="C27" s="15" t="s">
        <v>59</v>
      </c>
      <c r="D27" s="18" t="s">
        <v>170</v>
      </c>
      <c r="E27" s="26">
        <f t="shared" si="0"/>
        <v>609.2</v>
      </c>
      <c r="F27" s="26">
        <v>193.3</v>
      </c>
      <c r="G27" s="26">
        <v>202.9</v>
      </c>
      <c r="H27" s="26">
        <v>213</v>
      </c>
    </row>
    <row r="28" spans="2:8" ht="139.5" customHeight="1">
      <c r="B28" s="36" t="s">
        <v>190</v>
      </c>
      <c r="C28" s="1" t="s">
        <v>232</v>
      </c>
      <c r="D28" s="18" t="s">
        <v>170</v>
      </c>
      <c r="E28" s="26">
        <f t="shared" si="0"/>
        <v>2315.9</v>
      </c>
      <c r="F28" s="26">
        <v>2315.9</v>
      </c>
      <c r="G28" s="5"/>
      <c r="H28" s="5"/>
    </row>
    <row r="29" spans="2:8" ht="15">
      <c r="B29" s="12"/>
      <c r="C29" s="17" t="s">
        <v>52</v>
      </c>
      <c r="D29" s="13"/>
      <c r="E29" s="16">
        <f>SUM(E12:E28)</f>
        <v>1382486.5000000002</v>
      </c>
      <c r="F29" s="25">
        <f>SUM(F12+F13+F14+F15+F16+F17+F18+F19+F20+F21+F22+F23+F24+F25+F26+F27+F28)</f>
        <v>426419.6</v>
      </c>
      <c r="G29" s="16">
        <f>SUM(G12:G28)</f>
        <v>458382.30000000005</v>
      </c>
      <c r="H29" s="16">
        <f>SUM(H12+H13+H14+H15+H16+H17+H18+H19+H20+H21+H22+H23+H24+H25+H26+H27+H28)</f>
        <v>497684.60000000003</v>
      </c>
    </row>
    <row r="30" spans="2:10" ht="30.75" customHeight="1">
      <c r="B30" s="12">
        <v>3</v>
      </c>
      <c r="C30" s="95" t="s">
        <v>31</v>
      </c>
      <c r="D30" s="95"/>
      <c r="E30" s="95"/>
      <c r="F30" s="95"/>
      <c r="G30" s="95"/>
      <c r="H30" s="95"/>
      <c r="I30" s="11"/>
      <c r="J30" s="11"/>
    </row>
    <row r="31" spans="2:8" ht="183" customHeight="1">
      <c r="B31" s="36" t="s">
        <v>191</v>
      </c>
      <c r="C31" s="1" t="s">
        <v>233</v>
      </c>
      <c r="D31" s="13" t="s">
        <v>49</v>
      </c>
      <c r="E31" s="26">
        <f>SUM(F31+G31+H31)</f>
        <v>139088.6</v>
      </c>
      <c r="F31" s="26">
        <v>44915.6</v>
      </c>
      <c r="G31" s="26">
        <v>47029.1</v>
      </c>
      <c r="H31" s="26">
        <v>47143.9</v>
      </c>
    </row>
    <row r="32" spans="2:8" ht="15">
      <c r="B32" s="12"/>
      <c r="C32" s="16" t="s">
        <v>53</v>
      </c>
      <c r="D32" s="13"/>
      <c r="E32" s="25">
        <f>SUM(E31)</f>
        <v>139088.6</v>
      </c>
      <c r="F32" s="25">
        <f>SUM(F31)</f>
        <v>44915.6</v>
      </c>
      <c r="G32" s="25">
        <f>SUM(G31)</f>
        <v>47029.1</v>
      </c>
      <c r="H32" s="25">
        <f>SUM(H31)</f>
        <v>47143.9</v>
      </c>
    </row>
    <row r="33" spans="2:10" ht="29.25" customHeight="1">
      <c r="B33" s="12">
        <v>4</v>
      </c>
      <c r="C33" s="94" t="s">
        <v>35</v>
      </c>
      <c r="D33" s="95"/>
      <c r="E33" s="95"/>
      <c r="F33" s="95"/>
      <c r="G33" s="95"/>
      <c r="H33" s="95"/>
      <c r="I33" s="11"/>
      <c r="J33" s="11"/>
    </row>
    <row r="34" spans="2:8" ht="90">
      <c r="B34" s="36" t="s">
        <v>192</v>
      </c>
      <c r="C34" s="15" t="s">
        <v>54</v>
      </c>
      <c r="D34" s="18" t="s">
        <v>170</v>
      </c>
      <c r="E34" s="5">
        <f>SUM(F34+G34+H34)</f>
        <v>2650.1000000000004</v>
      </c>
      <c r="F34" s="26">
        <v>837.9</v>
      </c>
      <c r="G34" s="26">
        <v>884</v>
      </c>
      <c r="H34" s="26">
        <v>928.2</v>
      </c>
    </row>
    <row r="35" spans="2:8" ht="114.75" customHeight="1">
      <c r="B35" s="36" t="s">
        <v>193</v>
      </c>
      <c r="C35" s="15" t="s">
        <v>227</v>
      </c>
      <c r="D35" s="18" t="s">
        <v>170</v>
      </c>
      <c r="E35" s="5">
        <f>SUM(F35+G35+H35)</f>
        <v>1723</v>
      </c>
      <c r="F35" s="26">
        <v>537.5</v>
      </c>
      <c r="G35" s="26">
        <v>568</v>
      </c>
      <c r="H35" s="26">
        <v>617.5</v>
      </c>
    </row>
    <row r="36" spans="2:8" ht="124.5" customHeight="1">
      <c r="B36" s="36" t="s">
        <v>194</v>
      </c>
      <c r="C36" s="1" t="s">
        <v>58</v>
      </c>
      <c r="D36" s="18" t="s">
        <v>170</v>
      </c>
      <c r="E36" s="5">
        <f>SUM(F36+G36+H36)</f>
        <v>116.9</v>
      </c>
      <c r="F36" s="26">
        <v>66.9</v>
      </c>
      <c r="G36" s="26">
        <v>50</v>
      </c>
      <c r="H36" s="26"/>
    </row>
    <row r="37" spans="2:8" ht="48" customHeight="1">
      <c r="B37" s="36" t="s">
        <v>195</v>
      </c>
      <c r="C37" s="1" t="s">
        <v>162</v>
      </c>
      <c r="D37" s="18" t="s">
        <v>170</v>
      </c>
      <c r="E37" s="5">
        <f>SUM(F37+G37+H37)</f>
        <v>3</v>
      </c>
      <c r="F37" s="26">
        <v>1</v>
      </c>
      <c r="G37" s="26">
        <v>1</v>
      </c>
      <c r="H37" s="26">
        <v>1</v>
      </c>
    </row>
    <row r="38" spans="2:8" ht="15">
      <c r="B38" s="12"/>
      <c r="C38" s="17" t="s">
        <v>55</v>
      </c>
      <c r="D38" s="52"/>
      <c r="E38" s="25">
        <f>SUM(E34:E37)</f>
        <v>4493</v>
      </c>
      <c r="F38" s="25">
        <f>SUM(F34:F37)</f>
        <v>1443.3000000000002</v>
      </c>
      <c r="G38" s="25">
        <f>SUM(G34:G37)</f>
        <v>1503</v>
      </c>
      <c r="H38" s="25">
        <f>SUM(H34:H37)</f>
        <v>1546.7</v>
      </c>
    </row>
    <row r="39" spans="2:8" ht="15">
      <c r="B39" s="12"/>
      <c r="C39" s="15" t="s">
        <v>56</v>
      </c>
      <c r="D39" s="13"/>
      <c r="E39" s="26">
        <f>SUM(E10+E29+E32+E38)</f>
        <v>1631184.7000000004</v>
      </c>
      <c r="F39" s="5">
        <f>SUM(F10+F29+F32+F38)</f>
        <v>506981.79999999993</v>
      </c>
      <c r="G39" s="5">
        <f>SUM(G10+G29+G32+G38)</f>
        <v>542289.7000000001</v>
      </c>
      <c r="H39" s="5">
        <f>SUM(H10+H29+H32+H38)</f>
        <v>581913.2000000001</v>
      </c>
    </row>
    <row r="40" spans="2:8" ht="15">
      <c r="B40" s="12"/>
      <c r="C40" s="1" t="s">
        <v>57</v>
      </c>
      <c r="D40" s="13"/>
      <c r="E40" s="26">
        <f>SUM(E39)</f>
        <v>1631184.7000000004</v>
      </c>
      <c r="F40" s="5">
        <f>SUM(F39)</f>
        <v>506981.79999999993</v>
      </c>
      <c r="G40" s="5">
        <f>SUM(G39)</f>
        <v>542289.7000000001</v>
      </c>
      <c r="H40" s="5">
        <f>SUM(H39)</f>
        <v>581913.2000000001</v>
      </c>
    </row>
    <row r="42" ht="14.25">
      <c r="C42" s="29"/>
    </row>
  </sheetData>
  <mergeCells count="13">
    <mergeCell ref="B4:B6"/>
    <mergeCell ref="C4:C6"/>
    <mergeCell ref="B2:H2"/>
    <mergeCell ref="E4:H4"/>
    <mergeCell ref="F5:H5"/>
    <mergeCell ref="E5:E6"/>
    <mergeCell ref="F1:H1"/>
    <mergeCell ref="C33:H33"/>
    <mergeCell ref="C7:H7"/>
    <mergeCell ref="C8:H8"/>
    <mergeCell ref="C11:H11"/>
    <mergeCell ref="C30:H30"/>
    <mergeCell ref="D4:D6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3"/>
  </sheetPr>
  <dimension ref="A1:H9"/>
  <sheetViews>
    <sheetView workbookViewId="0" topLeftCell="A1">
      <selection activeCell="B28" sqref="B28"/>
    </sheetView>
  </sheetViews>
  <sheetFormatPr defaultColWidth="9.140625" defaultRowHeight="12.75"/>
  <cols>
    <col min="1" max="1" width="5.421875" style="0" customWidth="1"/>
    <col min="2" max="2" width="30.7109375" style="0" customWidth="1"/>
    <col min="6" max="6" width="14.7109375" style="0" customWidth="1"/>
    <col min="7" max="7" width="16.57421875" style="0" customWidth="1"/>
  </cols>
  <sheetData>
    <row r="1" spans="5:8" ht="63.75" customHeight="1">
      <c r="E1" s="78" t="s">
        <v>224</v>
      </c>
      <c r="F1" s="78"/>
      <c r="G1" s="78"/>
      <c r="H1" s="10"/>
    </row>
    <row r="2" spans="2:7" ht="18.75">
      <c r="B2" s="89" t="s">
        <v>204</v>
      </c>
      <c r="C2" s="89"/>
      <c r="D2" s="89"/>
      <c r="E2" s="89"/>
      <c r="F2" s="89"/>
      <c r="G2" s="89"/>
    </row>
    <row r="3" spans="2:7" ht="18.75">
      <c r="B3" s="89" t="s">
        <v>60</v>
      </c>
      <c r="C3" s="89"/>
      <c r="D3" s="89"/>
      <c r="E3" s="89"/>
      <c r="F3" s="89"/>
      <c r="G3" s="89"/>
    </row>
    <row r="5" spans="1:7" ht="31.5" customHeight="1">
      <c r="A5" s="87" t="s">
        <v>61</v>
      </c>
      <c r="B5" s="85" t="s">
        <v>62</v>
      </c>
      <c r="C5" s="79" t="s">
        <v>63</v>
      </c>
      <c r="D5" s="80"/>
      <c r="E5" s="80"/>
      <c r="F5" s="80"/>
      <c r="G5" s="81"/>
    </row>
    <row r="6" spans="1:7" ht="15">
      <c r="A6" s="103"/>
      <c r="B6" s="105"/>
      <c r="C6" s="85" t="s">
        <v>46</v>
      </c>
      <c r="D6" s="67" t="s">
        <v>64</v>
      </c>
      <c r="E6" s="104"/>
      <c r="F6" s="104"/>
      <c r="G6" s="68"/>
    </row>
    <row r="7" spans="1:7" ht="30">
      <c r="A7" s="88"/>
      <c r="B7" s="86"/>
      <c r="C7" s="86"/>
      <c r="D7" s="3" t="s">
        <v>65</v>
      </c>
      <c r="E7" s="3" t="s">
        <v>66</v>
      </c>
      <c r="F7" s="3" t="s">
        <v>67</v>
      </c>
      <c r="G7" s="3" t="s">
        <v>68</v>
      </c>
    </row>
    <row r="8" spans="1:7" ht="14.25">
      <c r="A8" s="42">
        <v>1</v>
      </c>
      <c r="B8" s="42"/>
      <c r="C8" s="42"/>
      <c r="D8" s="42"/>
      <c r="E8" s="42"/>
      <c r="F8" s="42"/>
      <c r="G8" s="42"/>
    </row>
    <row r="9" spans="1:7" ht="15">
      <c r="A9" s="42"/>
      <c r="B9" s="5" t="s">
        <v>69</v>
      </c>
      <c r="C9" s="5">
        <v>0</v>
      </c>
      <c r="D9" s="5">
        <v>0</v>
      </c>
      <c r="E9" s="42"/>
      <c r="F9" s="42"/>
      <c r="G9" s="42"/>
    </row>
  </sheetData>
  <mergeCells count="8">
    <mergeCell ref="E1:G1"/>
    <mergeCell ref="A5:A7"/>
    <mergeCell ref="B3:G3"/>
    <mergeCell ref="B2:G2"/>
    <mergeCell ref="C5:G5"/>
    <mergeCell ref="D6:G6"/>
    <mergeCell ref="C6:C7"/>
    <mergeCell ref="B5:B7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3"/>
  </sheetPr>
  <dimension ref="A1:M9"/>
  <sheetViews>
    <sheetView workbookViewId="0" topLeftCell="A1">
      <selection activeCell="D13" sqref="D13"/>
    </sheetView>
  </sheetViews>
  <sheetFormatPr defaultColWidth="9.140625" defaultRowHeight="12.75"/>
  <cols>
    <col min="1" max="1" width="5.00390625" style="0" customWidth="1"/>
    <col min="2" max="2" width="24.7109375" style="0" customWidth="1"/>
    <col min="6" max="6" width="13.8515625" style="0" customWidth="1"/>
    <col min="7" max="7" width="16.140625" style="0" customWidth="1"/>
    <col min="11" max="11" width="14.28125" style="0" customWidth="1"/>
    <col min="12" max="12" width="18.28125" style="0" customWidth="1"/>
  </cols>
  <sheetData>
    <row r="1" spans="10:13" ht="64.5" customHeight="1">
      <c r="J1" s="78" t="s">
        <v>13</v>
      </c>
      <c r="K1" s="78"/>
      <c r="L1" s="78"/>
      <c r="M1" s="21"/>
    </row>
    <row r="2" spans="3:10" ht="18.75">
      <c r="C2" s="20" t="s">
        <v>70</v>
      </c>
      <c r="D2" s="20"/>
      <c r="E2" s="20"/>
      <c r="F2" s="20"/>
      <c r="G2" s="20"/>
      <c r="H2" s="20"/>
      <c r="I2" s="20"/>
      <c r="J2" s="20"/>
    </row>
    <row r="3" ht="18.75">
      <c r="D3" s="19" t="s">
        <v>71</v>
      </c>
    </row>
    <row r="5" spans="1:12" ht="31.5" customHeight="1">
      <c r="A5" s="87" t="s">
        <v>14</v>
      </c>
      <c r="B5" s="85" t="s">
        <v>62</v>
      </c>
      <c r="C5" s="79" t="s">
        <v>72</v>
      </c>
      <c r="D5" s="80"/>
      <c r="E5" s="80"/>
      <c r="F5" s="80"/>
      <c r="G5" s="81"/>
      <c r="H5" s="79" t="s">
        <v>73</v>
      </c>
      <c r="I5" s="80"/>
      <c r="J5" s="80"/>
      <c r="K5" s="80"/>
      <c r="L5" s="81"/>
    </row>
    <row r="6" spans="1:12" ht="15">
      <c r="A6" s="103"/>
      <c r="B6" s="105"/>
      <c r="C6" s="85" t="s">
        <v>74</v>
      </c>
      <c r="D6" s="67" t="s">
        <v>64</v>
      </c>
      <c r="E6" s="104"/>
      <c r="F6" s="104"/>
      <c r="G6" s="68"/>
      <c r="H6" s="85" t="s">
        <v>74</v>
      </c>
      <c r="I6" s="67" t="s">
        <v>64</v>
      </c>
      <c r="J6" s="104"/>
      <c r="K6" s="104"/>
      <c r="L6" s="68"/>
    </row>
    <row r="7" spans="1:12" ht="35.25" customHeight="1">
      <c r="A7" s="88"/>
      <c r="B7" s="86"/>
      <c r="C7" s="86"/>
      <c r="D7" s="3" t="s">
        <v>65</v>
      </c>
      <c r="E7" s="3" t="s">
        <v>66</v>
      </c>
      <c r="F7" s="3" t="s">
        <v>67</v>
      </c>
      <c r="G7" s="3" t="s">
        <v>68</v>
      </c>
      <c r="H7" s="86"/>
      <c r="I7" s="3" t="s">
        <v>65</v>
      </c>
      <c r="J7" s="3" t="s">
        <v>66</v>
      </c>
      <c r="K7" s="3" t="s">
        <v>67</v>
      </c>
      <c r="L7" s="3" t="s">
        <v>68</v>
      </c>
    </row>
    <row r="8" spans="1:12" ht="14.2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</row>
    <row r="9" spans="1:12" ht="15">
      <c r="A9" s="42"/>
      <c r="B9" s="5" t="s">
        <v>69</v>
      </c>
      <c r="C9" s="5">
        <v>0</v>
      </c>
      <c r="D9" s="5"/>
      <c r="E9" s="5"/>
      <c r="F9" s="5"/>
      <c r="G9" s="5"/>
      <c r="H9" s="5">
        <v>0</v>
      </c>
      <c r="I9" s="42"/>
      <c r="J9" s="42"/>
      <c r="K9" s="42"/>
      <c r="L9" s="42"/>
    </row>
  </sheetData>
  <mergeCells count="9">
    <mergeCell ref="J1:L1"/>
    <mergeCell ref="B5:B7"/>
    <mergeCell ref="A5:A7"/>
    <mergeCell ref="H6:H7"/>
    <mergeCell ref="C5:G5"/>
    <mergeCell ref="H5:L5"/>
    <mergeCell ref="D6:G6"/>
    <mergeCell ref="I6:L6"/>
    <mergeCell ref="C6:C7"/>
  </mergeCells>
  <printOptions/>
  <pageMargins left="0.3937007874015748" right="0.1968503937007874" top="0.7874015748031497" bottom="0.7874015748031497" header="0.5118110236220472" footer="0.5118110236220472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3"/>
  </sheetPr>
  <dimension ref="A1:K20"/>
  <sheetViews>
    <sheetView workbookViewId="0" topLeftCell="A1">
      <selection activeCell="H20" sqref="H20"/>
    </sheetView>
  </sheetViews>
  <sheetFormatPr defaultColWidth="9.140625" defaultRowHeight="12.75"/>
  <cols>
    <col min="1" max="1" width="40.00390625" style="0" customWidth="1"/>
    <col min="2" max="2" width="11.00390625" style="0" customWidth="1"/>
    <col min="3" max="5" width="9.57421875" style="0" bestFit="1" customWidth="1"/>
  </cols>
  <sheetData>
    <row r="1" spans="3:5" ht="96" customHeight="1">
      <c r="C1" s="78" t="s">
        <v>12</v>
      </c>
      <c r="D1" s="78"/>
      <c r="E1" s="78"/>
    </row>
    <row r="2" spans="1:11" ht="76.5" customHeight="1">
      <c r="A2" s="60" t="s">
        <v>75</v>
      </c>
      <c r="B2" s="60"/>
      <c r="C2" s="60"/>
      <c r="D2" s="60"/>
      <c r="E2" s="60"/>
      <c r="F2" s="6"/>
      <c r="G2" s="6"/>
      <c r="H2" s="6"/>
      <c r="I2" s="6"/>
      <c r="J2" s="6"/>
      <c r="K2" s="6"/>
    </row>
    <row r="4" spans="1:5" ht="18" customHeight="1">
      <c r="A4" s="87" t="s">
        <v>76</v>
      </c>
      <c r="B4" s="67" t="s">
        <v>223</v>
      </c>
      <c r="C4" s="104"/>
      <c r="D4" s="104"/>
      <c r="E4" s="68"/>
    </row>
    <row r="5" spans="1:5" ht="58.5" customHeight="1">
      <c r="A5" s="103"/>
      <c r="B5" s="85" t="s">
        <v>46</v>
      </c>
      <c r="C5" s="79" t="s">
        <v>47</v>
      </c>
      <c r="D5" s="80"/>
      <c r="E5" s="81"/>
    </row>
    <row r="6" spans="1:5" ht="17.25" customHeight="1">
      <c r="A6" s="88"/>
      <c r="B6" s="86"/>
      <c r="C6" s="5">
        <v>2013</v>
      </c>
      <c r="D6" s="5">
        <v>2014</v>
      </c>
      <c r="E6" s="5">
        <v>2015</v>
      </c>
    </row>
    <row r="7" spans="1:5" ht="15">
      <c r="A7" s="5" t="s">
        <v>77</v>
      </c>
      <c r="B7" s="26">
        <f>SUM(C7+D7+E7)</f>
        <v>1631184.7</v>
      </c>
      <c r="C7" s="26">
        <f>SUM(C9+C12+C14)</f>
        <v>506981.8</v>
      </c>
      <c r="D7" s="26">
        <f>SUM(D9+D12+D14)</f>
        <v>542289.7</v>
      </c>
      <c r="E7" s="26">
        <f>SUM(E9+E12+E14)</f>
        <v>581913.2</v>
      </c>
    </row>
    <row r="8" spans="1:5" ht="15">
      <c r="A8" s="75" t="s">
        <v>78</v>
      </c>
      <c r="B8" s="76"/>
      <c r="C8" s="76"/>
      <c r="D8" s="76"/>
      <c r="E8" s="77"/>
    </row>
    <row r="9" spans="1:5" ht="15">
      <c r="A9" s="5" t="s">
        <v>79</v>
      </c>
      <c r="B9" s="26">
        <f>SUM(C9+D9+E9)</f>
        <v>4493</v>
      </c>
      <c r="C9" s="26">
        <v>1443.3</v>
      </c>
      <c r="D9" s="26">
        <v>1503</v>
      </c>
      <c r="E9" s="26">
        <v>1546.7</v>
      </c>
    </row>
    <row r="10" spans="1:5" ht="15">
      <c r="A10" s="5" t="s">
        <v>80</v>
      </c>
      <c r="B10" s="26"/>
      <c r="C10" s="26"/>
      <c r="D10" s="26"/>
      <c r="E10" s="26"/>
    </row>
    <row r="11" spans="1:5" ht="45">
      <c r="A11" s="3" t="s">
        <v>81</v>
      </c>
      <c r="B11" s="26"/>
      <c r="C11" s="26"/>
      <c r="D11" s="26"/>
      <c r="E11" s="26"/>
    </row>
    <row r="12" spans="1:5" ht="15">
      <c r="A12" s="5" t="s">
        <v>82</v>
      </c>
      <c r="B12" s="26">
        <f>SUM(C12+D12+E12)</f>
        <v>1400486</v>
      </c>
      <c r="C12" s="26">
        <v>434189.3</v>
      </c>
      <c r="D12" s="26">
        <v>465900.1</v>
      </c>
      <c r="E12" s="26">
        <v>500396.6</v>
      </c>
    </row>
    <row r="13" spans="1:5" ht="15">
      <c r="A13" s="5" t="s">
        <v>80</v>
      </c>
      <c r="B13" s="26"/>
      <c r="C13" s="26"/>
      <c r="D13" s="26"/>
      <c r="E13" s="26"/>
    </row>
    <row r="14" spans="1:5" ht="15">
      <c r="A14" s="5" t="s">
        <v>83</v>
      </c>
      <c r="B14" s="26">
        <f>SUM(C14+D14+E14)</f>
        <v>226205.69999999998</v>
      </c>
      <c r="C14" s="26">
        <v>71349.2</v>
      </c>
      <c r="D14" s="26">
        <v>74886.6</v>
      </c>
      <c r="E14" s="26">
        <v>79969.9</v>
      </c>
    </row>
    <row r="15" spans="1:5" ht="15">
      <c r="A15" s="5" t="s">
        <v>80</v>
      </c>
      <c r="B15" s="26"/>
      <c r="C15" s="26"/>
      <c r="D15" s="26"/>
      <c r="E15" s="26"/>
    </row>
    <row r="16" spans="1:5" ht="15">
      <c r="A16" s="5" t="s">
        <v>84</v>
      </c>
      <c r="B16" s="26"/>
      <c r="C16" s="26"/>
      <c r="D16" s="26"/>
      <c r="E16" s="26"/>
    </row>
    <row r="17" spans="1:5" ht="15">
      <c r="A17" s="5" t="s">
        <v>80</v>
      </c>
      <c r="B17" s="26"/>
      <c r="C17" s="26"/>
      <c r="D17" s="26"/>
      <c r="E17" s="26"/>
    </row>
    <row r="20" ht="15.75">
      <c r="A20" s="32"/>
    </row>
  </sheetData>
  <mergeCells count="7">
    <mergeCell ref="C1:E1"/>
    <mergeCell ref="A8:E8"/>
    <mergeCell ref="A2:E2"/>
    <mergeCell ref="B4:E4"/>
    <mergeCell ref="C5:E5"/>
    <mergeCell ref="B5:B6"/>
    <mergeCell ref="A4:A6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3"/>
  </sheetPr>
  <dimension ref="A2:E50"/>
  <sheetViews>
    <sheetView workbookViewId="0" topLeftCell="A7">
      <selection activeCell="C2" sqref="C2:E2"/>
    </sheetView>
  </sheetViews>
  <sheetFormatPr defaultColWidth="9.140625" defaultRowHeight="12.75"/>
  <cols>
    <col min="1" max="1" width="38.57421875" style="0" customWidth="1"/>
    <col min="2" max="2" width="15.140625" style="0" customWidth="1"/>
    <col min="3" max="3" width="13.140625" style="0" customWidth="1"/>
    <col min="4" max="4" width="12.00390625" style="0" customWidth="1"/>
    <col min="5" max="5" width="12.421875" style="0" customWidth="1"/>
  </cols>
  <sheetData>
    <row r="2" spans="3:5" ht="59.25" customHeight="1">
      <c r="C2" s="78" t="s">
        <v>11</v>
      </c>
      <c r="D2" s="78"/>
      <c r="E2" s="78"/>
    </row>
    <row r="3" spans="1:5" ht="48" customHeight="1">
      <c r="A3" s="60" t="s">
        <v>209</v>
      </c>
      <c r="B3" s="60"/>
      <c r="C3" s="60"/>
      <c r="D3" s="60"/>
      <c r="E3" s="60"/>
    </row>
    <row r="4" spans="1:5" ht="28.5" customHeight="1">
      <c r="A4" s="60"/>
      <c r="B4" s="60"/>
      <c r="C4" s="60"/>
      <c r="D4" s="60"/>
      <c r="E4" s="60"/>
    </row>
    <row r="5" spans="1:5" ht="15">
      <c r="A5" s="21"/>
      <c r="B5" s="22"/>
      <c r="C5" s="22"/>
      <c r="D5" s="22"/>
      <c r="E5" s="40" t="s">
        <v>37</v>
      </c>
    </row>
    <row r="6" spans="1:5" ht="50.25" customHeight="1">
      <c r="A6" s="106" t="s">
        <v>85</v>
      </c>
      <c r="B6" s="87" t="s">
        <v>46</v>
      </c>
      <c r="C6" s="106" t="s">
        <v>120</v>
      </c>
      <c r="D6" s="106"/>
      <c r="E6" s="106"/>
    </row>
    <row r="7" spans="1:5" ht="12.75" customHeight="1">
      <c r="A7" s="106"/>
      <c r="B7" s="88"/>
      <c r="C7" s="4">
        <v>2013</v>
      </c>
      <c r="D7" s="4">
        <v>2014</v>
      </c>
      <c r="E7" s="4">
        <v>2015</v>
      </c>
    </row>
    <row r="8" spans="1:5" ht="15">
      <c r="A8" s="46">
        <v>1</v>
      </c>
      <c r="B8" s="4">
        <v>2</v>
      </c>
      <c r="C8" s="4">
        <v>3</v>
      </c>
      <c r="D8" s="4">
        <v>4</v>
      </c>
      <c r="E8" s="4">
        <v>5</v>
      </c>
    </row>
    <row r="9" spans="1:5" ht="21" customHeight="1">
      <c r="A9" s="1" t="s">
        <v>127</v>
      </c>
      <c r="B9" s="17"/>
      <c r="C9" s="17"/>
      <c r="D9" s="17"/>
      <c r="E9" s="17"/>
    </row>
    <row r="10" spans="1:5" ht="19.5" customHeight="1">
      <c r="A10" s="3" t="s">
        <v>86</v>
      </c>
      <c r="B10" s="39"/>
      <c r="C10" s="39"/>
      <c r="D10" s="39"/>
      <c r="E10" s="39"/>
    </row>
    <row r="11" spans="1:5" ht="18" customHeight="1">
      <c r="A11" s="43" t="s">
        <v>87</v>
      </c>
      <c r="B11" s="44">
        <f>SUM(C11+D11+E11)</f>
        <v>1629026.9</v>
      </c>
      <c r="C11" s="44">
        <f>SUM(C12+C16+C24+C27+C29+C33)</f>
        <v>506553</v>
      </c>
      <c r="D11" s="44">
        <f>SUM(D12+D16+D24+D27+D29+D33)</f>
        <v>541287.9</v>
      </c>
      <c r="E11" s="44">
        <f>SUM(E12+E16+E24+E27+E29+E33)</f>
        <v>581186</v>
      </c>
    </row>
    <row r="12" spans="1:5" ht="35.25" customHeight="1">
      <c r="A12" s="43" t="s">
        <v>88</v>
      </c>
      <c r="B12" s="54">
        <f aca="true" t="shared" si="0" ref="B12:B46">SUM(C12+D12+E12)</f>
        <v>95604.3</v>
      </c>
      <c r="C12" s="54">
        <f>SUM(C13+C14+C15)</f>
        <v>31695.6</v>
      </c>
      <c r="D12" s="54">
        <f>SUM(D13+D14+D15)</f>
        <v>31735.2</v>
      </c>
      <c r="E12" s="54">
        <f>SUM(E13+E14+E15)</f>
        <v>32173.5</v>
      </c>
    </row>
    <row r="13" spans="1:5" ht="15.75" customHeight="1">
      <c r="A13" s="43" t="s">
        <v>90</v>
      </c>
      <c r="B13" s="54">
        <f t="shared" si="0"/>
        <v>73404.2</v>
      </c>
      <c r="C13" s="54">
        <v>24336.1</v>
      </c>
      <c r="D13" s="54">
        <v>24366.5</v>
      </c>
      <c r="E13" s="54">
        <v>24701.6</v>
      </c>
    </row>
    <row r="14" spans="1:5" ht="18" customHeight="1">
      <c r="A14" s="43" t="s">
        <v>89</v>
      </c>
      <c r="B14" s="54">
        <f t="shared" si="0"/>
        <v>32</v>
      </c>
      <c r="C14" s="54">
        <v>10</v>
      </c>
      <c r="D14" s="54">
        <v>10</v>
      </c>
      <c r="E14" s="54">
        <v>12</v>
      </c>
    </row>
    <row r="15" spans="1:5" ht="17.25" customHeight="1">
      <c r="A15" s="43" t="s">
        <v>91</v>
      </c>
      <c r="B15" s="54">
        <f t="shared" si="0"/>
        <v>22168.1</v>
      </c>
      <c r="C15" s="54">
        <v>7349.5</v>
      </c>
      <c r="D15" s="54">
        <v>7358.7</v>
      </c>
      <c r="E15" s="54">
        <v>7459.9</v>
      </c>
    </row>
    <row r="16" spans="1:5" ht="17.25" customHeight="1">
      <c r="A16" s="43" t="s">
        <v>92</v>
      </c>
      <c r="B16" s="54">
        <f t="shared" si="0"/>
        <v>30158.1</v>
      </c>
      <c r="C16" s="54">
        <f>SUM(C17+C18+C19+C20+C21+C23)</f>
        <v>9088.5</v>
      </c>
      <c r="D16" s="54">
        <f>SUM(D17+D18+D19+D20+D21+D23)</f>
        <v>10202.8</v>
      </c>
      <c r="E16" s="54">
        <f>SUM(E17+E18+E19+E20+E21+E23)</f>
        <v>10866.8</v>
      </c>
    </row>
    <row r="17" spans="1:5" ht="16.5" customHeight="1">
      <c r="A17" s="43" t="s">
        <v>93</v>
      </c>
      <c r="B17" s="54">
        <f t="shared" si="0"/>
        <v>8566.7</v>
      </c>
      <c r="C17" s="54">
        <v>2646.9</v>
      </c>
      <c r="D17" s="54">
        <v>2851.4</v>
      </c>
      <c r="E17" s="54">
        <v>3068.4</v>
      </c>
    </row>
    <row r="18" spans="1:5" ht="23.25" customHeight="1">
      <c r="A18" s="43" t="s">
        <v>94</v>
      </c>
      <c r="B18" s="54">
        <f t="shared" si="0"/>
        <v>112.1</v>
      </c>
      <c r="C18" s="54">
        <v>35.5</v>
      </c>
      <c r="D18" s="54">
        <v>37.5</v>
      </c>
      <c r="E18" s="54">
        <v>39.1</v>
      </c>
    </row>
    <row r="19" spans="1:5" ht="21" customHeight="1">
      <c r="A19" s="43" t="s">
        <v>95</v>
      </c>
      <c r="B19" s="54">
        <f t="shared" si="0"/>
        <v>2380.8</v>
      </c>
      <c r="C19" s="54">
        <v>748.7</v>
      </c>
      <c r="D19" s="54">
        <v>816.1</v>
      </c>
      <c r="E19" s="54">
        <v>816</v>
      </c>
    </row>
    <row r="20" spans="1:5" ht="29.25" customHeight="1">
      <c r="A20" s="43" t="s">
        <v>96</v>
      </c>
      <c r="B20" s="54">
        <f t="shared" si="0"/>
        <v>0</v>
      </c>
      <c r="C20" s="54"/>
      <c r="D20" s="54"/>
      <c r="E20" s="54"/>
    </row>
    <row r="21" spans="1:5" ht="21.75" customHeight="1">
      <c r="A21" s="3" t="s">
        <v>97</v>
      </c>
      <c r="B21" s="54">
        <f t="shared" si="0"/>
        <v>470.2</v>
      </c>
      <c r="C21" s="54">
        <v>70.2</v>
      </c>
      <c r="D21" s="54">
        <v>200</v>
      </c>
      <c r="E21" s="54">
        <v>200</v>
      </c>
    </row>
    <row r="22" spans="1:5" ht="20.25" customHeight="1">
      <c r="A22" s="3" t="s">
        <v>98</v>
      </c>
      <c r="B22" s="54">
        <f t="shared" si="0"/>
        <v>0</v>
      </c>
      <c r="C22" s="54"/>
      <c r="D22" s="54"/>
      <c r="E22" s="54"/>
    </row>
    <row r="23" spans="1:5" ht="22.5" customHeight="1">
      <c r="A23" s="3" t="s">
        <v>99</v>
      </c>
      <c r="B23" s="54">
        <f t="shared" si="0"/>
        <v>18628.3</v>
      </c>
      <c r="C23" s="54">
        <v>5587.2</v>
      </c>
      <c r="D23" s="54">
        <v>6297.8</v>
      </c>
      <c r="E23" s="54">
        <v>6743.3</v>
      </c>
    </row>
    <row r="24" spans="1:5" ht="36.75" customHeight="1">
      <c r="A24" s="3" t="s">
        <v>100</v>
      </c>
      <c r="B24" s="54">
        <f t="shared" si="0"/>
        <v>139205.5</v>
      </c>
      <c r="C24" s="27">
        <f>SUM(C25)</f>
        <v>44982.5</v>
      </c>
      <c r="D24" s="27">
        <f>SUM(D25)</f>
        <v>47079.1</v>
      </c>
      <c r="E24" s="27">
        <f>SUM(E25)</f>
        <v>47143.9</v>
      </c>
    </row>
    <row r="25" spans="1:5" ht="54.75" customHeight="1">
      <c r="A25" s="3" t="s">
        <v>101</v>
      </c>
      <c r="B25" s="54">
        <f t="shared" si="0"/>
        <v>139205.5</v>
      </c>
      <c r="C25" s="27">
        <v>44982.5</v>
      </c>
      <c r="D25" s="27">
        <v>47079.1</v>
      </c>
      <c r="E25" s="27">
        <v>47143.9</v>
      </c>
    </row>
    <row r="26" spans="1:5" ht="32.25" customHeight="1">
      <c r="A26" s="3" t="s">
        <v>102</v>
      </c>
      <c r="B26" s="54">
        <f t="shared" si="0"/>
        <v>2350</v>
      </c>
      <c r="C26" s="54">
        <v>350</v>
      </c>
      <c r="D26" s="54">
        <v>1000</v>
      </c>
      <c r="E26" s="54">
        <v>1000</v>
      </c>
    </row>
    <row r="27" spans="1:5" ht="48.75" customHeight="1">
      <c r="A27" s="3" t="s">
        <v>104</v>
      </c>
      <c r="B27" s="54">
        <f t="shared" si="0"/>
        <v>0</v>
      </c>
      <c r="C27" s="54"/>
      <c r="D27" s="54"/>
      <c r="E27" s="54"/>
    </row>
    <row r="28" spans="1:5" ht="30" customHeight="1">
      <c r="A28" s="3" t="s">
        <v>102</v>
      </c>
      <c r="B28" s="54">
        <f t="shared" si="0"/>
        <v>0</v>
      </c>
      <c r="C28" s="54"/>
      <c r="D28" s="54"/>
      <c r="E28" s="54"/>
    </row>
    <row r="29" spans="1:5" ht="20.25" customHeight="1">
      <c r="A29" s="3" t="s">
        <v>105</v>
      </c>
      <c r="B29" s="54">
        <f t="shared" si="0"/>
        <v>1364044</v>
      </c>
      <c r="C29" s="54">
        <f>SUM(C31+C32)</f>
        <v>420781.4</v>
      </c>
      <c r="D29" s="54">
        <f>SUM(D31+D32)</f>
        <v>452265.8</v>
      </c>
      <c r="E29" s="54">
        <f>SUM(E31+E32)</f>
        <v>490996.8</v>
      </c>
    </row>
    <row r="30" spans="1:5" ht="46.5" customHeight="1">
      <c r="A30" s="3" t="s">
        <v>106</v>
      </c>
      <c r="B30" s="54">
        <f t="shared" si="0"/>
        <v>0</v>
      </c>
      <c r="C30" s="54"/>
      <c r="D30" s="54"/>
      <c r="E30" s="54"/>
    </row>
    <row r="31" spans="1:5" ht="33.75" customHeight="1">
      <c r="A31" s="3" t="s">
        <v>107</v>
      </c>
      <c r="B31" s="54">
        <f t="shared" si="0"/>
        <v>1361393.9</v>
      </c>
      <c r="C31" s="54">
        <v>419943.5</v>
      </c>
      <c r="D31" s="54">
        <v>451381.8</v>
      </c>
      <c r="E31" s="54">
        <v>490068.6</v>
      </c>
    </row>
    <row r="32" spans="1:5" ht="51" customHeight="1">
      <c r="A32" s="3" t="s">
        <v>108</v>
      </c>
      <c r="B32" s="54">
        <f t="shared" si="0"/>
        <v>2650.1000000000004</v>
      </c>
      <c r="C32" s="54">
        <v>837.9</v>
      </c>
      <c r="D32" s="54">
        <v>884</v>
      </c>
      <c r="E32" s="54">
        <v>928.2</v>
      </c>
    </row>
    <row r="33" spans="1:5" ht="18.75" customHeight="1">
      <c r="A33" s="3" t="s">
        <v>109</v>
      </c>
      <c r="B33" s="54">
        <f t="shared" si="0"/>
        <v>15</v>
      </c>
      <c r="C33" s="54">
        <v>5</v>
      </c>
      <c r="D33" s="54">
        <v>5</v>
      </c>
      <c r="E33" s="54">
        <v>5</v>
      </c>
    </row>
    <row r="34" spans="1:5" ht="24.75" customHeight="1">
      <c r="A34" s="3" t="s">
        <v>110</v>
      </c>
      <c r="B34" s="54">
        <f t="shared" si="0"/>
        <v>2157.8</v>
      </c>
      <c r="C34" s="54">
        <f>SUM(C35+C40)</f>
        <v>428.8</v>
      </c>
      <c r="D34" s="54">
        <f>SUM(D35+D40)</f>
        <v>1001.8</v>
      </c>
      <c r="E34" s="54">
        <f>SUM(E35+E40)</f>
        <v>727.2</v>
      </c>
    </row>
    <row r="35" spans="1:5" ht="28.5" customHeight="1">
      <c r="A35" s="3" t="s">
        <v>132</v>
      </c>
      <c r="B35" s="54">
        <f t="shared" si="0"/>
        <v>400</v>
      </c>
      <c r="C35" s="54"/>
      <c r="D35" s="54">
        <v>300</v>
      </c>
      <c r="E35" s="54">
        <v>100</v>
      </c>
    </row>
    <row r="36" spans="1:5" ht="18.75" customHeight="1">
      <c r="A36" s="3" t="s">
        <v>64</v>
      </c>
      <c r="B36" s="54">
        <f t="shared" si="0"/>
        <v>0</v>
      </c>
      <c r="C36" s="54"/>
      <c r="D36" s="54"/>
      <c r="E36" s="54"/>
    </row>
    <row r="37" spans="1:5" ht="18" customHeight="1">
      <c r="A37" s="3" t="s">
        <v>111</v>
      </c>
      <c r="B37" s="54">
        <f t="shared" si="0"/>
        <v>0</v>
      </c>
      <c r="C37" s="54"/>
      <c r="D37" s="54"/>
      <c r="E37" s="54"/>
    </row>
    <row r="38" spans="1:5" ht="19.5" customHeight="1">
      <c r="A38" s="43" t="s">
        <v>128</v>
      </c>
      <c r="B38" s="54">
        <f t="shared" si="0"/>
        <v>0</v>
      </c>
      <c r="C38" s="54"/>
      <c r="D38" s="54"/>
      <c r="E38" s="54"/>
    </row>
    <row r="39" spans="1:5" ht="31.5" customHeight="1">
      <c r="A39" s="3" t="s">
        <v>113</v>
      </c>
      <c r="B39" s="54">
        <f t="shared" si="0"/>
        <v>0</v>
      </c>
      <c r="C39" s="54"/>
      <c r="D39" s="54"/>
      <c r="E39" s="54"/>
    </row>
    <row r="40" spans="1:5" ht="36.75" customHeight="1">
      <c r="A40" s="3" t="s">
        <v>114</v>
      </c>
      <c r="B40" s="54">
        <f t="shared" si="0"/>
        <v>1757.8</v>
      </c>
      <c r="C40" s="54">
        <v>428.8</v>
      </c>
      <c r="D40" s="54">
        <v>701.8</v>
      </c>
      <c r="E40" s="54">
        <v>627.2</v>
      </c>
    </row>
    <row r="41" spans="1:5" ht="21" customHeight="1">
      <c r="A41" s="3" t="s">
        <v>115</v>
      </c>
      <c r="B41" s="54">
        <f t="shared" si="0"/>
        <v>0</v>
      </c>
      <c r="C41" s="54"/>
      <c r="D41" s="54"/>
      <c r="E41" s="54"/>
    </row>
    <row r="42" spans="1:5" ht="33.75" customHeight="1">
      <c r="A42" s="3" t="s">
        <v>116</v>
      </c>
      <c r="B42" s="54">
        <f t="shared" si="0"/>
        <v>0</v>
      </c>
      <c r="C42" s="54"/>
      <c r="D42" s="54"/>
      <c r="E42" s="54"/>
    </row>
    <row r="43" spans="1:5" ht="20.25" customHeight="1">
      <c r="A43" s="3" t="s">
        <v>117</v>
      </c>
      <c r="B43" s="54">
        <f t="shared" si="0"/>
        <v>0</v>
      </c>
      <c r="C43" s="54"/>
      <c r="D43" s="54"/>
      <c r="E43" s="54"/>
    </row>
    <row r="44" spans="1:5" ht="45" customHeight="1">
      <c r="A44" s="3" t="s">
        <v>118</v>
      </c>
      <c r="B44" s="54">
        <f t="shared" si="0"/>
        <v>0</v>
      </c>
      <c r="C44" s="54"/>
      <c r="D44" s="54"/>
      <c r="E44" s="54"/>
    </row>
    <row r="45" spans="1:5" ht="27.75" customHeight="1">
      <c r="A45" s="3" t="s">
        <v>119</v>
      </c>
      <c r="B45" s="54">
        <f t="shared" si="0"/>
        <v>0</v>
      </c>
      <c r="C45" s="54"/>
      <c r="D45" s="54"/>
      <c r="E45" s="54"/>
    </row>
    <row r="46" spans="1:5" ht="25.5" customHeight="1">
      <c r="A46" s="45" t="s">
        <v>131</v>
      </c>
      <c r="B46" s="59">
        <f t="shared" si="0"/>
        <v>1631184.7</v>
      </c>
      <c r="C46" s="59">
        <f>SUM(C11+C34)</f>
        <v>506981.8</v>
      </c>
      <c r="D46" s="59">
        <f>SUM(D11+D34)</f>
        <v>542289.7000000001</v>
      </c>
      <c r="E46" s="59">
        <f>SUM(E11+E34)</f>
        <v>581913.2</v>
      </c>
    </row>
    <row r="50" ht="15.75">
      <c r="A50" s="32"/>
    </row>
  </sheetData>
  <mergeCells count="5">
    <mergeCell ref="C2:E2"/>
    <mergeCell ref="A3:E4"/>
    <mergeCell ref="A6:A7"/>
    <mergeCell ref="B6:B7"/>
    <mergeCell ref="C6:E6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3"/>
  </sheetPr>
  <dimension ref="A1:F163"/>
  <sheetViews>
    <sheetView workbookViewId="0" topLeftCell="A1">
      <selection activeCell="C1" sqref="C1:E1"/>
    </sheetView>
  </sheetViews>
  <sheetFormatPr defaultColWidth="9.140625" defaultRowHeight="12.75"/>
  <cols>
    <col min="1" max="1" width="44.28125" style="0" customWidth="1"/>
    <col min="2" max="2" width="14.28125" style="0" customWidth="1"/>
    <col min="3" max="3" width="15.28125" style="0" customWidth="1"/>
    <col min="4" max="4" width="13.8515625" style="0" customWidth="1"/>
    <col min="5" max="5" width="15.28125" style="0" customWidth="1"/>
  </cols>
  <sheetData>
    <row r="1" spans="3:5" ht="61.5" customHeight="1">
      <c r="C1" s="78" t="s">
        <v>10</v>
      </c>
      <c r="D1" s="78"/>
      <c r="E1" s="78"/>
    </row>
    <row r="2" spans="1:5" ht="12.75">
      <c r="A2" s="60" t="s">
        <v>208</v>
      </c>
      <c r="B2" s="60"/>
      <c r="C2" s="60"/>
      <c r="D2" s="60"/>
      <c r="E2" s="60"/>
    </row>
    <row r="3" spans="1:5" ht="41.25" customHeight="1">
      <c r="A3" s="60"/>
      <c r="B3" s="60"/>
      <c r="C3" s="60"/>
      <c r="D3" s="60"/>
      <c r="E3" s="60"/>
    </row>
    <row r="4" spans="1:5" ht="15">
      <c r="A4" s="21"/>
      <c r="B4" s="22"/>
      <c r="C4" s="22"/>
      <c r="D4" s="22"/>
      <c r="E4" s="40" t="s">
        <v>37</v>
      </c>
    </row>
    <row r="5" spans="1:5" ht="57.75" customHeight="1">
      <c r="A5" s="106" t="s">
        <v>85</v>
      </c>
      <c r="B5" s="87" t="s">
        <v>46</v>
      </c>
      <c r="C5" s="106" t="s">
        <v>126</v>
      </c>
      <c r="D5" s="106"/>
      <c r="E5" s="106"/>
    </row>
    <row r="6" spans="1:5" ht="21.75" customHeight="1">
      <c r="A6" s="106"/>
      <c r="B6" s="88"/>
      <c r="C6" s="4">
        <v>2013</v>
      </c>
      <c r="D6" s="4">
        <v>2014</v>
      </c>
      <c r="E6" s="4">
        <v>2015</v>
      </c>
    </row>
    <row r="7" spans="1:5" ht="15">
      <c r="A7" s="46">
        <v>1</v>
      </c>
      <c r="B7" s="4">
        <v>2</v>
      </c>
      <c r="C7" s="4">
        <v>3</v>
      </c>
      <c r="D7" s="4">
        <v>4</v>
      </c>
      <c r="E7" s="4">
        <v>5</v>
      </c>
    </row>
    <row r="8" spans="1:6" ht="88.5" customHeight="1">
      <c r="A8" s="17" t="s">
        <v>24</v>
      </c>
      <c r="B8" s="17"/>
      <c r="C8" s="17"/>
      <c r="D8" s="17"/>
      <c r="E8" s="17"/>
      <c r="F8" s="7"/>
    </row>
    <row r="9" spans="1:5" ht="15">
      <c r="A9" s="3" t="s">
        <v>86</v>
      </c>
      <c r="B9" s="39"/>
      <c r="C9" s="39"/>
      <c r="D9" s="39"/>
      <c r="E9" s="39"/>
    </row>
    <row r="10" spans="1:5" ht="15">
      <c r="A10" s="43" t="s">
        <v>87</v>
      </c>
      <c r="B10" s="44">
        <f>SUM(C10+D10+E10)</f>
        <v>103009.3</v>
      </c>
      <c r="C10" s="44">
        <f>SUM(C11+C15+C33)</f>
        <v>33790.5</v>
      </c>
      <c r="D10" s="44">
        <f>SUM(D11+D15+D33)</f>
        <v>34390.3</v>
      </c>
      <c r="E10" s="44">
        <f>SUM(E11+E15+E33)</f>
        <v>34828.5</v>
      </c>
    </row>
    <row r="11" spans="1:5" ht="18" customHeight="1">
      <c r="A11" s="43" t="s">
        <v>88</v>
      </c>
      <c r="B11" s="44">
        <f aca="true" t="shared" si="0" ref="B11:B46">SUM(C11+D11+E11)</f>
        <v>95604.3</v>
      </c>
      <c r="C11" s="44">
        <f>SUM(C12+C13+C14)</f>
        <v>31695.6</v>
      </c>
      <c r="D11" s="44">
        <f>SUM(D12+D13+D14)</f>
        <v>31735.2</v>
      </c>
      <c r="E11" s="44">
        <f>SUM(E12+E13+E14)</f>
        <v>32173.5</v>
      </c>
    </row>
    <row r="12" spans="1:5" ht="15">
      <c r="A12" s="43" t="s">
        <v>90</v>
      </c>
      <c r="B12" s="44">
        <f t="shared" si="0"/>
        <v>73404.2</v>
      </c>
      <c r="C12" s="44">
        <v>24336.1</v>
      </c>
      <c r="D12" s="44">
        <v>24366.5</v>
      </c>
      <c r="E12" s="44">
        <v>24701.6</v>
      </c>
    </row>
    <row r="13" spans="1:5" ht="15">
      <c r="A13" s="43" t="s">
        <v>89</v>
      </c>
      <c r="B13" s="44">
        <f t="shared" si="0"/>
        <v>32</v>
      </c>
      <c r="C13" s="44">
        <v>10</v>
      </c>
      <c r="D13" s="44">
        <v>10</v>
      </c>
      <c r="E13" s="44">
        <v>12</v>
      </c>
    </row>
    <row r="14" spans="1:5" ht="15">
      <c r="A14" s="43" t="s">
        <v>91</v>
      </c>
      <c r="B14" s="44">
        <f t="shared" si="0"/>
        <v>22168.1</v>
      </c>
      <c r="C14" s="44">
        <v>7349.5</v>
      </c>
      <c r="D14" s="44">
        <v>7358.7</v>
      </c>
      <c r="E14" s="44">
        <v>7459.9</v>
      </c>
    </row>
    <row r="15" spans="1:5" ht="15">
      <c r="A15" s="43" t="s">
        <v>92</v>
      </c>
      <c r="B15" s="44">
        <f t="shared" si="0"/>
        <v>7393</v>
      </c>
      <c r="C15" s="44">
        <f>SUM(C16+C17+C18+C19+C20+C22)</f>
        <v>2090.9</v>
      </c>
      <c r="D15" s="44">
        <f>SUM(D16+D17+D18+D19+D20+D22)</f>
        <v>2651.1</v>
      </c>
      <c r="E15" s="44">
        <f>SUM(E16+E17+E18+E19+E20+E22)</f>
        <v>2651</v>
      </c>
    </row>
    <row r="16" spans="1:5" ht="15">
      <c r="A16" s="43" t="s">
        <v>93</v>
      </c>
      <c r="B16" s="44">
        <f t="shared" si="0"/>
        <v>924.3</v>
      </c>
      <c r="C16" s="44">
        <v>296.3</v>
      </c>
      <c r="D16" s="44">
        <v>314</v>
      </c>
      <c r="E16" s="44">
        <v>314</v>
      </c>
    </row>
    <row r="17" spans="1:5" ht="15">
      <c r="A17" s="43" t="s">
        <v>94</v>
      </c>
      <c r="B17" s="44">
        <f t="shared" si="0"/>
        <v>17.5</v>
      </c>
      <c r="C17" s="44">
        <v>5.5</v>
      </c>
      <c r="D17" s="44">
        <v>6</v>
      </c>
      <c r="E17" s="44">
        <v>6</v>
      </c>
    </row>
    <row r="18" spans="1:5" ht="15">
      <c r="A18" s="43" t="s">
        <v>95</v>
      </c>
      <c r="B18" s="44">
        <f t="shared" si="0"/>
        <v>2380.8</v>
      </c>
      <c r="C18" s="44">
        <v>748.7</v>
      </c>
      <c r="D18" s="44">
        <v>816.1</v>
      </c>
      <c r="E18" s="44">
        <v>816</v>
      </c>
    </row>
    <row r="19" spans="1:5" ht="30">
      <c r="A19" s="43" t="s">
        <v>96</v>
      </c>
      <c r="B19" s="44">
        <f t="shared" si="0"/>
        <v>0</v>
      </c>
      <c r="C19" s="44"/>
      <c r="D19" s="44"/>
      <c r="E19" s="44"/>
    </row>
    <row r="20" spans="1:5" ht="15">
      <c r="A20" s="3" t="s">
        <v>97</v>
      </c>
      <c r="B20" s="44">
        <f t="shared" si="0"/>
        <v>470.2</v>
      </c>
      <c r="C20" s="44">
        <v>70.2</v>
      </c>
      <c r="D20" s="44">
        <v>200</v>
      </c>
      <c r="E20" s="44">
        <v>200</v>
      </c>
    </row>
    <row r="21" spans="1:5" ht="15">
      <c r="A21" s="3" t="s">
        <v>98</v>
      </c>
      <c r="B21" s="44">
        <f t="shared" si="0"/>
        <v>0</v>
      </c>
      <c r="C21" s="44"/>
      <c r="D21" s="44"/>
      <c r="E21" s="44"/>
    </row>
    <row r="22" spans="1:5" ht="15">
      <c r="A22" s="3" t="s">
        <v>99</v>
      </c>
      <c r="B22" s="44">
        <f t="shared" si="0"/>
        <v>3600.2</v>
      </c>
      <c r="C22" s="44">
        <v>970.2</v>
      </c>
      <c r="D22" s="44">
        <v>1315</v>
      </c>
      <c r="E22" s="44">
        <v>1315</v>
      </c>
    </row>
    <row r="23" spans="1:5" ht="30">
      <c r="A23" s="3" t="s">
        <v>100</v>
      </c>
      <c r="B23" s="44">
        <f t="shared" si="0"/>
        <v>0</v>
      </c>
      <c r="C23" s="44"/>
      <c r="D23" s="44"/>
      <c r="E23" s="44"/>
    </row>
    <row r="24" spans="1:5" ht="45">
      <c r="A24" s="3" t="s">
        <v>101</v>
      </c>
      <c r="B24" s="44">
        <f t="shared" si="0"/>
        <v>0</v>
      </c>
      <c r="C24" s="44"/>
      <c r="D24" s="44"/>
      <c r="E24" s="44"/>
    </row>
    <row r="25" spans="1:5" ht="18" customHeight="1">
      <c r="A25" s="3" t="s">
        <v>102</v>
      </c>
      <c r="B25" s="44">
        <f t="shared" si="0"/>
        <v>0</v>
      </c>
      <c r="C25" s="44"/>
      <c r="D25" s="44"/>
      <c r="E25" s="44"/>
    </row>
    <row r="26" spans="1:5" ht="49.5" customHeight="1">
      <c r="A26" s="3" t="s">
        <v>103</v>
      </c>
      <c r="B26" s="44">
        <f t="shared" si="0"/>
        <v>0</v>
      </c>
      <c r="C26" s="44"/>
      <c r="D26" s="44"/>
      <c r="E26" s="44"/>
    </row>
    <row r="27" spans="1:5" ht="30">
      <c r="A27" s="3" t="s">
        <v>104</v>
      </c>
      <c r="B27" s="44">
        <f t="shared" si="0"/>
        <v>0</v>
      </c>
      <c r="C27" s="44"/>
      <c r="D27" s="44"/>
      <c r="E27" s="44"/>
    </row>
    <row r="28" spans="1:5" ht="18" customHeight="1">
      <c r="A28" s="3" t="s">
        <v>102</v>
      </c>
      <c r="B28" s="44">
        <f t="shared" si="0"/>
        <v>0</v>
      </c>
      <c r="C28" s="44"/>
      <c r="D28" s="44"/>
      <c r="E28" s="44"/>
    </row>
    <row r="29" spans="1:5" ht="15">
      <c r="A29" s="3" t="s">
        <v>105</v>
      </c>
      <c r="B29" s="44">
        <f t="shared" si="0"/>
        <v>0</v>
      </c>
      <c r="C29" s="44"/>
      <c r="D29" s="44"/>
      <c r="E29" s="44"/>
    </row>
    <row r="30" spans="1:5" ht="45">
      <c r="A30" s="3" t="s">
        <v>106</v>
      </c>
      <c r="B30" s="44">
        <f t="shared" si="0"/>
        <v>0</v>
      </c>
      <c r="C30" s="44"/>
      <c r="D30" s="44"/>
      <c r="E30" s="44"/>
    </row>
    <row r="31" spans="1:5" ht="15">
      <c r="A31" s="3" t="s">
        <v>107</v>
      </c>
      <c r="B31" s="44">
        <f t="shared" si="0"/>
        <v>0</v>
      </c>
      <c r="C31" s="44"/>
      <c r="D31" s="44"/>
      <c r="E31" s="44"/>
    </row>
    <row r="32" spans="1:5" ht="45">
      <c r="A32" s="3" t="s">
        <v>108</v>
      </c>
      <c r="B32" s="44">
        <f t="shared" si="0"/>
        <v>0</v>
      </c>
      <c r="C32" s="44"/>
      <c r="D32" s="44"/>
      <c r="E32" s="44"/>
    </row>
    <row r="33" spans="1:5" ht="15">
      <c r="A33" s="3" t="s">
        <v>109</v>
      </c>
      <c r="B33" s="44">
        <f t="shared" si="0"/>
        <v>12</v>
      </c>
      <c r="C33" s="44">
        <v>4</v>
      </c>
      <c r="D33" s="44">
        <v>4</v>
      </c>
      <c r="E33" s="44">
        <v>4</v>
      </c>
    </row>
    <row r="34" spans="1:5" ht="15">
      <c r="A34" s="3" t="s">
        <v>110</v>
      </c>
      <c r="B34" s="44">
        <f t="shared" si="0"/>
        <v>2107.3</v>
      </c>
      <c r="C34" s="44">
        <f>SUM(C35+C40)</f>
        <v>412.8</v>
      </c>
      <c r="D34" s="44">
        <f>SUM(D35+D40)</f>
        <v>985</v>
      </c>
      <c r="E34" s="44">
        <f>SUM(E35+E40)</f>
        <v>709.5</v>
      </c>
    </row>
    <row r="35" spans="1:5" ht="15">
      <c r="A35" s="3" t="s">
        <v>132</v>
      </c>
      <c r="B35" s="44">
        <f t="shared" si="0"/>
        <v>400</v>
      </c>
      <c r="C35" s="44"/>
      <c r="D35" s="44">
        <v>300</v>
      </c>
      <c r="E35" s="44">
        <v>100</v>
      </c>
    </row>
    <row r="36" spans="1:5" ht="15">
      <c r="A36" s="3" t="s">
        <v>64</v>
      </c>
      <c r="B36" s="44">
        <f t="shared" si="0"/>
        <v>0</v>
      </c>
      <c r="C36" s="44"/>
      <c r="D36" s="44"/>
      <c r="E36" s="44"/>
    </row>
    <row r="37" spans="1:5" ht="15">
      <c r="A37" s="3" t="s">
        <v>111</v>
      </c>
      <c r="B37" s="44">
        <f t="shared" si="0"/>
        <v>0</v>
      </c>
      <c r="C37" s="44"/>
      <c r="D37" s="44"/>
      <c r="E37" s="44"/>
    </row>
    <row r="38" spans="1:5" ht="15">
      <c r="A38" s="3" t="s">
        <v>112</v>
      </c>
      <c r="B38" s="44">
        <f t="shared" si="0"/>
        <v>0</v>
      </c>
      <c r="C38" s="44"/>
      <c r="D38" s="44"/>
      <c r="E38" s="44"/>
    </row>
    <row r="39" spans="1:5" ht="30">
      <c r="A39" s="3" t="s">
        <v>113</v>
      </c>
      <c r="B39" s="44">
        <f t="shared" si="0"/>
        <v>0</v>
      </c>
      <c r="C39" s="44"/>
      <c r="D39" s="44"/>
      <c r="E39" s="44"/>
    </row>
    <row r="40" spans="1:5" ht="30">
      <c r="A40" s="3" t="s">
        <v>114</v>
      </c>
      <c r="B40" s="44">
        <f t="shared" si="0"/>
        <v>1707.3</v>
      </c>
      <c r="C40" s="44">
        <v>412.8</v>
      </c>
      <c r="D40" s="44">
        <v>685</v>
      </c>
      <c r="E40" s="44">
        <v>609.5</v>
      </c>
    </row>
    <row r="41" spans="1:5" ht="15">
      <c r="A41" s="3" t="s">
        <v>115</v>
      </c>
      <c r="B41" s="44">
        <f t="shared" si="0"/>
        <v>0</v>
      </c>
      <c r="C41" s="44"/>
      <c r="D41" s="44"/>
      <c r="E41" s="44"/>
    </row>
    <row r="42" spans="1:5" ht="30">
      <c r="A42" s="3" t="s">
        <v>116</v>
      </c>
      <c r="B42" s="44">
        <f t="shared" si="0"/>
        <v>0</v>
      </c>
      <c r="C42" s="44"/>
      <c r="D42" s="44"/>
      <c r="E42" s="44"/>
    </row>
    <row r="43" spans="1:5" ht="15">
      <c r="A43" s="3" t="s">
        <v>117</v>
      </c>
      <c r="B43" s="44">
        <f t="shared" si="0"/>
        <v>0</v>
      </c>
      <c r="C43" s="44"/>
      <c r="D43" s="44"/>
      <c r="E43" s="44"/>
    </row>
    <row r="44" spans="1:5" ht="30">
      <c r="A44" s="3" t="s">
        <v>118</v>
      </c>
      <c r="B44" s="44">
        <f t="shared" si="0"/>
        <v>0</v>
      </c>
      <c r="C44" s="44"/>
      <c r="D44" s="44"/>
      <c r="E44" s="44"/>
    </row>
    <row r="45" spans="1:5" ht="30">
      <c r="A45" s="3" t="s">
        <v>119</v>
      </c>
      <c r="B45" s="44">
        <f t="shared" si="0"/>
        <v>0</v>
      </c>
      <c r="C45" s="44"/>
      <c r="D45" s="44"/>
      <c r="E45" s="44"/>
    </row>
    <row r="46" spans="1:5" ht="14.25">
      <c r="A46" s="58" t="s">
        <v>125</v>
      </c>
      <c r="B46" s="59">
        <f t="shared" si="0"/>
        <v>105116.6</v>
      </c>
      <c r="C46" s="59">
        <f>SUM(C10+C34)</f>
        <v>34203.3</v>
      </c>
      <c r="D46" s="59">
        <f>SUM(D10+D34)</f>
        <v>35375.3</v>
      </c>
      <c r="E46" s="59">
        <f>SUM(E10+E34)</f>
        <v>35538</v>
      </c>
    </row>
    <row r="47" spans="1:5" ht="85.5" customHeight="1">
      <c r="A47" s="41" t="s">
        <v>121</v>
      </c>
      <c r="B47" s="47"/>
      <c r="C47" s="47"/>
      <c r="D47" s="47"/>
      <c r="E47" s="47"/>
    </row>
    <row r="48" spans="1:5" ht="18.75" customHeight="1">
      <c r="A48" s="3" t="s">
        <v>86</v>
      </c>
      <c r="B48" s="47"/>
      <c r="C48" s="47"/>
      <c r="D48" s="47"/>
      <c r="E48" s="47"/>
    </row>
    <row r="49" spans="1:5" ht="15.75" customHeight="1">
      <c r="A49" s="43" t="s">
        <v>87</v>
      </c>
      <c r="B49" s="48">
        <f>C49+D49+E49</f>
        <v>1382436</v>
      </c>
      <c r="C49" s="48">
        <f>SUM(C54+C67)</f>
        <v>426403.6</v>
      </c>
      <c r="D49" s="48">
        <f>SUM(D54+D67)</f>
        <v>458365.5</v>
      </c>
      <c r="E49" s="48">
        <f>SUM(E54+E67)</f>
        <v>497666.9</v>
      </c>
    </row>
    <row r="50" spans="1:5" ht="15.75" customHeight="1">
      <c r="A50" s="43" t="s">
        <v>88</v>
      </c>
      <c r="B50" s="49">
        <f aca="true" t="shared" si="1" ref="B50:B84">C50+D50+E50</f>
        <v>0</v>
      </c>
      <c r="C50" s="47"/>
      <c r="D50" s="47"/>
      <c r="E50" s="47"/>
    </row>
    <row r="51" spans="1:5" ht="18" customHeight="1">
      <c r="A51" s="43" t="s">
        <v>90</v>
      </c>
      <c r="B51" s="49">
        <f t="shared" si="1"/>
        <v>0</v>
      </c>
      <c r="C51" s="47"/>
      <c r="D51" s="47"/>
      <c r="E51" s="47"/>
    </row>
    <row r="52" spans="1:5" ht="14.25" customHeight="1">
      <c r="A52" s="43" t="s">
        <v>89</v>
      </c>
      <c r="B52" s="49">
        <f t="shared" si="1"/>
        <v>0</v>
      </c>
      <c r="C52" s="47"/>
      <c r="D52" s="47"/>
      <c r="E52" s="47"/>
    </row>
    <row r="53" spans="1:5" ht="14.25" customHeight="1">
      <c r="A53" s="43" t="s">
        <v>91</v>
      </c>
      <c r="B53" s="49">
        <f t="shared" si="1"/>
        <v>0</v>
      </c>
      <c r="C53" s="47"/>
      <c r="D53" s="47"/>
      <c r="E53" s="47"/>
    </row>
    <row r="54" spans="1:5" ht="19.5" customHeight="1">
      <c r="A54" s="43" t="s">
        <v>92</v>
      </c>
      <c r="B54" s="49">
        <f t="shared" si="1"/>
        <v>22745.9</v>
      </c>
      <c r="C54" s="49">
        <f>SUM(C55+C56+C61)</f>
        <v>6991.3</v>
      </c>
      <c r="D54" s="49">
        <f>SUM(D55+D56+D61)</f>
        <v>7545.400000000001</v>
      </c>
      <c r="E54" s="49">
        <f>SUM(E55+E56+E61)</f>
        <v>8209.2</v>
      </c>
    </row>
    <row r="55" spans="1:5" ht="25.5" customHeight="1">
      <c r="A55" s="43" t="s">
        <v>93</v>
      </c>
      <c r="B55" s="49">
        <f t="shared" si="1"/>
        <v>7634.4</v>
      </c>
      <c r="C55" s="49">
        <v>2348</v>
      </c>
      <c r="D55" s="49">
        <v>2534.8</v>
      </c>
      <c r="E55" s="49">
        <v>2751.6</v>
      </c>
    </row>
    <row r="56" spans="1:5" ht="25.5" customHeight="1">
      <c r="A56" s="43" t="s">
        <v>94</v>
      </c>
      <c r="B56" s="49">
        <f t="shared" si="1"/>
        <v>94.6</v>
      </c>
      <c r="C56" s="49">
        <v>30</v>
      </c>
      <c r="D56" s="49">
        <v>31.5</v>
      </c>
      <c r="E56" s="49">
        <v>33.1</v>
      </c>
    </row>
    <row r="57" spans="1:5" ht="24.75" customHeight="1">
      <c r="A57" s="43" t="s">
        <v>95</v>
      </c>
      <c r="B57" s="49">
        <f t="shared" si="1"/>
        <v>0</v>
      </c>
      <c r="C57" s="47"/>
      <c r="D57" s="47"/>
      <c r="E57" s="47"/>
    </row>
    <row r="58" spans="1:5" ht="30">
      <c r="A58" s="43" t="s">
        <v>96</v>
      </c>
      <c r="B58" s="49">
        <f t="shared" si="1"/>
        <v>0</v>
      </c>
      <c r="C58" s="47"/>
      <c r="D58" s="47"/>
      <c r="E58" s="47"/>
    </row>
    <row r="59" spans="1:5" ht="15">
      <c r="A59" s="3" t="s">
        <v>97</v>
      </c>
      <c r="B59" s="49">
        <f t="shared" si="1"/>
        <v>0</v>
      </c>
      <c r="C59" s="47"/>
      <c r="D59" s="47"/>
      <c r="E59" s="47"/>
    </row>
    <row r="60" spans="1:5" ht="23.25" customHeight="1">
      <c r="A60" s="3" t="s">
        <v>98</v>
      </c>
      <c r="B60" s="49">
        <f t="shared" si="1"/>
        <v>0</v>
      </c>
      <c r="C60" s="47"/>
      <c r="D60" s="47"/>
      <c r="E60" s="47"/>
    </row>
    <row r="61" spans="1:5" ht="24" customHeight="1">
      <c r="A61" s="3" t="s">
        <v>99</v>
      </c>
      <c r="B61" s="49">
        <f t="shared" si="1"/>
        <v>15016.900000000001</v>
      </c>
      <c r="C61" s="49">
        <v>4613.3</v>
      </c>
      <c r="D61" s="49">
        <v>4979.1</v>
      </c>
      <c r="E61" s="49">
        <v>5424.5</v>
      </c>
    </row>
    <row r="62" spans="1:5" ht="33.75" customHeight="1">
      <c r="A62" s="3" t="s">
        <v>100</v>
      </c>
      <c r="B62" s="49">
        <f t="shared" si="1"/>
        <v>0</v>
      </c>
      <c r="C62" s="47"/>
      <c r="D62" s="47"/>
      <c r="E62" s="47"/>
    </row>
    <row r="63" spans="1:5" ht="48.75" customHeight="1">
      <c r="A63" s="3" t="s">
        <v>101</v>
      </c>
      <c r="B63" s="49">
        <f t="shared" si="1"/>
        <v>0</v>
      </c>
      <c r="C63" s="47"/>
      <c r="D63" s="47"/>
      <c r="E63" s="47"/>
    </row>
    <row r="64" spans="1:5" ht="18.75" customHeight="1">
      <c r="A64" s="3" t="s">
        <v>102</v>
      </c>
      <c r="B64" s="49">
        <f t="shared" si="1"/>
        <v>0</v>
      </c>
      <c r="C64" s="47"/>
      <c r="D64" s="47"/>
      <c r="E64" s="47"/>
    </row>
    <row r="65" spans="1:5" ht="31.5" customHeight="1">
      <c r="A65" s="3" t="s">
        <v>104</v>
      </c>
      <c r="B65" s="49">
        <f t="shared" si="1"/>
        <v>0</v>
      </c>
      <c r="C65" s="47"/>
      <c r="D65" s="47"/>
      <c r="E65" s="47"/>
    </row>
    <row r="66" spans="1:5" ht="24" customHeight="1">
      <c r="A66" s="3" t="s">
        <v>102</v>
      </c>
      <c r="B66" s="49">
        <f t="shared" si="1"/>
        <v>0</v>
      </c>
      <c r="C66" s="47"/>
      <c r="D66" s="47"/>
      <c r="E66" s="47"/>
    </row>
    <row r="67" spans="1:5" ht="24.75" customHeight="1">
      <c r="A67" s="3" t="s">
        <v>105</v>
      </c>
      <c r="B67" s="49">
        <f t="shared" si="1"/>
        <v>1359690.0999999999</v>
      </c>
      <c r="C67" s="49">
        <f>SUM(C69)</f>
        <v>419412.3</v>
      </c>
      <c r="D67" s="49">
        <f>SUM(D69)</f>
        <v>450820.1</v>
      </c>
      <c r="E67" s="49">
        <f>SUM(E69)</f>
        <v>489457.7</v>
      </c>
    </row>
    <row r="68" spans="1:5" ht="47.25" customHeight="1">
      <c r="A68" s="3" t="s">
        <v>106</v>
      </c>
      <c r="B68" s="49">
        <f t="shared" si="1"/>
        <v>0</v>
      </c>
      <c r="C68" s="49"/>
      <c r="D68" s="49"/>
      <c r="E68" s="49"/>
    </row>
    <row r="69" spans="1:5" ht="18" customHeight="1">
      <c r="A69" s="3" t="s">
        <v>107</v>
      </c>
      <c r="B69" s="49">
        <f t="shared" si="1"/>
        <v>1359690.0999999999</v>
      </c>
      <c r="C69" s="49">
        <v>419412.3</v>
      </c>
      <c r="D69" s="49">
        <v>450820.1</v>
      </c>
      <c r="E69" s="49">
        <v>489457.7</v>
      </c>
    </row>
    <row r="70" spans="1:5" ht="48.75" customHeight="1">
      <c r="A70" s="3" t="s">
        <v>108</v>
      </c>
      <c r="B70" s="49">
        <f t="shared" si="1"/>
        <v>0</v>
      </c>
      <c r="C70" s="47"/>
      <c r="D70" s="47"/>
      <c r="E70" s="47"/>
    </row>
    <row r="71" spans="1:5" ht="17.25" customHeight="1">
      <c r="A71" s="3" t="s">
        <v>109</v>
      </c>
      <c r="B71" s="49">
        <f t="shared" si="1"/>
        <v>0</v>
      </c>
      <c r="C71" s="47"/>
      <c r="D71" s="47"/>
      <c r="E71" s="47"/>
    </row>
    <row r="72" spans="1:5" ht="18.75" customHeight="1">
      <c r="A72" s="3" t="s">
        <v>110</v>
      </c>
      <c r="B72" s="49">
        <f t="shared" si="1"/>
        <v>50.5</v>
      </c>
      <c r="C72" s="49">
        <f>SUM(C73+C77+C78)</f>
        <v>16</v>
      </c>
      <c r="D72" s="49">
        <f>SUM(D73+D77+D78)</f>
        <v>16.8</v>
      </c>
      <c r="E72" s="49">
        <f>SUM(E73+E77+E78)</f>
        <v>17.7</v>
      </c>
    </row>
    <row r="73" spans="1:5" ht="34.5" customHeight="1">
      <c r="A73" s="3" t="s">
        <v>132</v>
      </c>
      <c r="B73" s="49">
        <f t="shared" si="1"/>
        <v>0</v>
      </c>
      <c r="C73" s="47"/>
      <c r="D73" s="47"/>
      <c r="E73" s="47"/>
    </row>
    <row r="74" spans="1:5" ht="18" customHeight="1">
      <c r="A74" s="3" t="s">
        <v>64</v>
      </c>
      <c r="B74" s="49">
        <f t="shared" si="1"/>
        <v>0</v>
      </c>
      <c r="C74" s="47"/>
      <c r="D74" s="47"/>
      <c r="E74" s="47"/>
    </row>
    <row r="75" spans="1:5" ht="18.75" customHeight="1">
      <c r="A75" s="3" t="s">
        <v>111</v>
      </c>
      <c r="B75" s="49">
        <f t="shared" si="1"/>
        <v>0</v>
      </c>
      <c r="C75" s="47"/>
      <c r="D75" s="47"/>
      <c r="E75" s="47"/>
    </row>
    <row r="76" spans="1:5" ht="19.5" customHeight="1">
      <c r="A76" s="3" t="s">
        <v>112</v>
      </c>
      <c r="B76" s="49">
        <f t="shared" si="1"/>
        <v>0</v>
      </c>
      <c r="C76" s="47"/>
      <c r="D76" s="47"/>
      <c r="E76" s="47"/>
    </row>
    <row r="77" spans="1:5" ht="33.75" customHeight="1">
      <c r="A77" s="3" t="s">
        <v>113</v>
      </c>
      <c r="B77" s="49">
        <f t="shared" si="1"/>
        <v>0</v>
      </c>
      <c r="C77" s="47"/>
      <c r="D77" s="47"/>
      <c r="E77" s="47"/>
    </row>
    <row r="78" spans="1:5" ht="36" customHeight="1">
      <c r="A78" s="3" t="s">
        <v>114</v>
      </c>
      <c r="B78" s="49">
        <f t="shared" si="1"/>
        <v>50.5</v>
      </c>
      <c r="C78" s="49">
        <v>16</v>
      </c>
      <c r="D78" s="49">
        <v>16.8</v>
      </c>
      <c r="E78" s="49">
        <v>17.7</v>
      </c>
    </row>
    <row r="79" spans="1:5" ht="34.5" customHeight="1">
      <c r="A79" s="3" t="s">
        <v>115</v>
      </c>
      <c r="B79" s="49">
        <f t="shared" si="1"/>
        <v>0</v>
      </c>
      <c r="C79" s="47"/>
      <c r="D79" s="47"/>
      <c r="E79" s="47"/>
    </row>
    <row r="80" spans="1:5" ht="33.75" customHeight="1">
      <c r="A80" s="3" t="s">
        <v>116</v>
      </c>
      <c r="B80" s="49">
        <f t="shared" si="1"/>
        <v>0</v>
      </c>
      <c r="C80" s="47"/>
      <c r="D80" s="47"/>
      <c r="E80" s="47"/>
    </row>
    <row r="81" spans="1:5" ht="31.5" customHeight="1">
      <c r="A81" s="3" t="s">
        <v>117</v>
      </c>
      <c r="B81" s="49">
        <f t="shared" si="1"/>
        <v>0</v>
      </c>
      <c r="C81" s="47"/>
      <c r="D81" s="47"/>
      <c r="E81" s="47"/>
    </row>
    <row r="82" spans="1:5" ht="46.5" customHeight="1">
      <c r="A82" s="3" t="s">
        <v>118</v>
      </c>
      <c r="B82" s="49">
        <f t="shared" si="1"/>
        <v>0</v>
      </c>
      <c r="C82" s="47"/>
      <c r="D82" s="47"/>
      <c r="E82" s="47"/>
    </row>
    <row r="83" spans="1:5" ht="35.25" customHeight="1">
      <c r="A83" s="3" t="s">
        <v>119</v>
      </c>
      <c r="B83" s="49">
        <f t="shared" si="1"/>
        <v>0</v>
      </c>
      <c r="C83" s="47"/>
      <c r="D83" s="47"/>
      <c r="E83" s="47"/>
    </row>
    <row r="84" spans="1:5" ht="18.75" customHeight="1">
      <c r="A84" s="45" t="s">
        <v>122</v>
      </c>
      <c r="B84" s="55">
        <f t="shared" si="1"/>
        <v>1382486.5</v>
      </c>
      <c r="C84" s="55">
        <f>SUM(C49+C72)</f>
        <v>426419.6</v>
      </c>
      <c r="D84" s="55">
        <f>SUM(D49+D72)</f>
        <v>458382.3</v>
      </c>
      <c r="E84" s="55">
        <f>SUM(E49+E72)</f>
        <v>497684.60000000003</v>
      </c>
    </row>
    <row r="85" spans="1:6" ht="59.25" customHeight="1">
      <c r="A85" s="45" t="s">
        <v>31</v>
      </c>
      <c r="B85" s="3"/>
      <c r="C85" s="3"/>
      <c r="D85" s="3"/>
      <c r="E85" s="3"/>
      <c r="F85" s="28"/>
    </row>
    <row r="86" spans="1:5" ht="15">
      <c r="A86" s="3" t="s">
        <v>86</v>
      </c>
      <c r="B86" s="5"/>
      <c r="C86" s="5"/>
      <c r="D86" s="5"/>
      <c r="E86" s="5"/>
    </row>
    <row r="87" spans="1:5" ht="15">
      <c r="A87" s="43" t="s">
        <v>87</v>
      </c>
      <c r="B87" s="26">
        <f>SUM(B88+B92+B100+B105+B109+B110+B117+B119)</f>
        <v>139088.6</v>
      </c>
      <c r="C87" s="26">
        <f>SUM(C88+C92+C100+C105+C109+C110+C117+C119)</f>
        <v>44915.6</v>
      </c>
      <c r="D87" s="26">
        <f>SUM(D88+D92+D100+D105+D109+D110+D117+D119)</f>
        <v>47029.1</v>
      </c>
      <c r="E87" s="26">
        <f>SUM(E88+E92+E100+E105+E109+E110+E117+E119)</f>
        <v>47143.9</v>
      </c>
    </row>
    <row r="88" spans="1:5" ht="30">
      <c r="A88" s="43" t="s">
        <v>88</v>
      </c>
      <c r="B88" s="5"/>
      <c r="C88" s="5"/>
      <c r="D88" s="5"/>
      <c r="E88" s="5"/>
    </row>
    <row r="89" spans="1:5" ht="15">
      <c r="A89" s="43" t="s">
        <v>90</v>
      </c>
      <c r="B89" s="5"/>
      <c r="C89" s="5"/>
      <c r="D89" s="5"/>
      <c r="E89" s="5"/>
    </row>
    <row r="90" spans="1:5" ht="15">
      <c r="A90" s="43" t="s">
        <v>89</v>
      </c>
      <c r="B90" s="5"/>
      <c r="C90" s="5"/>
      <c r="D90" s="5"/>
      <c r="E90" s="5"/>
    </row>
    <row r="91" spans="1:5" ht="15">
      <c r="A91" s="43" t="s">
        <v>91</v>
      </c>
      <c r="B91" s="5"/>
      <c r="C91" s="5"/>
      <c r="D91" s="5"/>
      <c r="E91" s="5"/>
    </row>
    <row r="92" spans="1:5" ht="15">
      <c r="A92" s="43" t="s">
        <v>92</v>
      </c>
      <c r="B92" s="5"/>
      <c r="C92" s="5"/>
      <c r="D92" s="5"/>
      <c r="E92" s="5"/>
    </row>
    <row r="93" spans="1:5" ht="15">
      <c r="A93" s="43" t="s">
        <v>93</v>
      </c>
      <c r="B93" s="5"/>
      <c r="C93" s="5"/>
      <c r="D93" s="5"/>
      <c r="E93" s="5"/>
    </row>
    <row r="94" spans="1:5" ht="15">
      <c r="A94" s="43" t="s">
        <v>94</v>
      </c>
      <c r="B94" s="5"/>
      <c r="C94" s="5"/>
      <c r="D94" s="5"/>
      <c r="E94" s="5"/>
    </row>
    <row r="95" spans="1:5" ht="15">
      <c r="A95" s="43" t="s">
        <v>95</v>
      </c>
      <c r="B95" s="5"/>
      <c r="C95" s="5"/>
      <c r="D95" s="5"/>
      <c r="E95" s="5"/>
    </row>
    <row r="96" spans="1:5" ht="30">
      <c r="A96" s="43" t="s">
        <v>96</v>
      </c>
      <c r="B96" s="5"/>
      <c r="C96" s="5"/>
      <c r="D96" s="5"/>
      <c r="E96" s="5"/>
    </row>
    <row r="97" spans="1:5" ht="15">
      <c r="A97" s="3" t="s">
        <v>97</v>
      </c>
      <c r="B97" s="5"/>
      <c r="C97" s="5"/>
      <c r="D97" s="5"/>
      <c r="E97" s="5"/>
    </row>
    <row r="98" spans="1:5" ht="15">
      <c r="A98" s="3" t="s">
        <v>98</v>
      </c>
      <c r="B98" s="5"/>
      <c r="C98" s="5"/>
      <c r="D98" s="5"/>
      <c r="E98" s="5"/>
    </row>
    <row r="99" spans="1:5" ht="15">
      <c r="A99" s="3" t="s">
        <v>99</v>
      </c>
      <c r="B99" s="5"/>
      <c r="C99" s="5"/>
      <c r="D99" s="5"/>
      <c r="E99" s="5"/>
    </row>
    <row r="100" spans="1:5" ht="30">
      <c r="A100" s="3" t="s">
        <v>100</v>
      </c>
      <c r="B100" s="26">
        <f>SUM(B101)</f>
        <v>139088.6</v>
      </c>
      <c r="C100" s="26">
        <f>SUM(C101)</f>
        <v>44915.6</v>
      </c>
      <c r="D100" s="26">
        <f>SUM(D101)</f>
        <v>47029.1</v>
      </c>
      <c r="E100" s="26">
        <f>SUM(E101)</f>
        <v>47143.9</v>
      </c>
    </row>
    <row r="101" spans="1:5" ht="45">
      <c r="A101" s="3" t="s">
        <v>101</v>
      </c>
      <c r="B101" s="26">
        <f>SUM(C101+D101+E101)</f>
        <v>139088.6</v>
      </c>
      <c r="C101" s="26">
        <v>44915.6</v>
      </c>
      <c r="D101" s="26">
        <v>47029.1</v>
      </c>
      <c r="E101" s="26">
        <v>47143.9</v>
      </c>
    </row>
    <row r="102" spans="1:5" ht="19.5" customHeight="1">
      <c r="A102" s="3" t="s">
        <v>102</v>
      </c>
      <c r="B102" s="26">
        <f>SUM(C102+D102+E102)</f>
        <v>2350</v>
      </c>
      <c r="C102" s="26">
        <v>350</v>
      </c>
      <c r="D102" s="26">
        <v>1000</v>
      </c>
      <c r="E102" s="26">
        <v>1000</v>
      </c>
    </row>
    <row r="103" spans="1:5" ht="30">
      <c r="A103" s="3" t="s">
        <v>104</v>
      </c>
      <c r="B103" s="5"/>
      <c r="C103" s="5"/>
      <c r="D103" s="5"/>
      <c r="E103" s="5"/>
    </row>
    <row r="104" spans="1:5" ht="18.75" customHeight="1">
      <c r="A104" s="3" t="s">
        <v>102</v>
      </c>
      <c r="B104" s="5"/>
      <c r="C104" s="5"/>
      <c r="D104" s="5"/>
      <c r="E104" s="5"/>
    </row>
    <row r="105" spans="1:5" ht="15">
      <c r="A105" s="3" t="s">
        <v>105</v>
      </c>
      <c r="B105" s="5"/>
      <c r="C105" s="5"/>
      <c r="D105" s="5"/>
      <c r="E105" s="5"/>
    </row>
    <row r="106" spans="1:5" ht="45">
      <c r="A106" s="3" t="s">
        <v>106</v>
      </c>
      <c r="B106" s="5"/>
      <c r="C106" s="5"/>
      <c r="D106" s="5"/>
      <c r="E106" s="5"/>
    </row>
    <row r="107" spans="1:5" ht="15">
      <c r="A107" s="3" t="s">
        <v>107</v>
      </c>
      <c r="B107" s="5"/>
      <c r="C107" s="5"/>
      <c r="D107" s="5"/>
      <c r="E107" s="5"/>
    </row>
    <row r="108" spans="1:5" ht="45">
      <c r="A108" s="3" t="s">
        <v>108</v>
      </c>
      <c r="B108" s="5"/>
      <c r="C108" s="5"/>
      <c r="D108" s="5"/>
      <c r="E108" s="5"/>
    </row>
    <row r="109" spans="1:5" ht="15">
      <c r="A109" s="3" t="s">
        <v>109</v>
      </c>
      <c r="B109" s="5"/>
      <c r="C109" s="5"/>
      <c r="D109" s="5"/>
      <c r="E109" s="5"/>
    </row>
    <row r="110" spans="1:5" ht="15">
      <c r="A110" s="3" t="s">
        <v>110</v>
      </c>
      <c r="B110" s="5"/>
      <c r="C110" s="5"/>
      <c r="D110" s="5"/>
      <c r="E110" s="5"/>
    </row>
    <row r="111" spans="1:5" ht="15">
      <c r="A111" s="3" t="s">
        <v>132</v>
      </c>
      <c r="B111" s="5"/>
      <c r="C111" s="5"/>
      <c r="D111" s="5"/>
      <c r="E111" s="5"/>
    </row>
    <row r="112" spans="1:5" ht="15">
      <c r="A112" s="3" t="s">
        <v>64</v>
      </c>
      <c r="B112" s="5"/>
      <c r="C112" s="5"/>
      <c r="D112" s="5"/>
      <c r="E112" s="5"/>
    </row>
    <row r="113" spans="1:5" ht="15">
      <c r="A113" s="3" t="s">
        <v>111</v>
      </c>
      <c r="B113" s="5"/>
      <c r="C113" s="5"/>
      <c r="D113" s="5"/>
      <c r="E113" s="5"/>
    </row>
    <row r="114" spans="1:5" ht="15">
      <c r="A114" s="3" t="s">
        <v>112</v>
      </c>
      <c r="B114" s="5"/>
      <c r="C114" s="5"/>
      <c r="D114" s="5"/>
      <c r="E114" s="5"/>
    </row>
    <row r="115" spans="1:5" ht="30">
      <c r="A115" s="3" t="s">
        <v>113</v>
      </c>
      <c r="B115" s="5"/>
      <c r="C115" s="5"/>
      <c r="D115" s="5"/>
      <c r="E115" s="5"/>
    </row>
    <row r="116" spans="1:5" ht="30">
      <c r="A116" s="3" t="s">
        <v>114</v>
      </c>
      <c r="B116" s="5"/>
      <c r="C116" s="5"/>
      <c r="D116" s="5"/>
      <c r="E116" s="5"/>
    </row>
    <row r="117" spans="1:5" ht="15">
      <c r="A117" s="3" t="s">
        <v>115</v>
      </c>
      <c r="B117" s="5"/>
      <c r="C117" s="5"/>
      <c r="D117" s="5"/>
      <c r="E117" s="5"/>
    </row>
    <row r="118" spans="1:5" ht="30">
      <c r="A118" s="3" t="s">
        <v>116</v>
      </c>
      <c r="B118" s="5"/>
      <c r="C118" s="5"/>
      <c r="D118" s="5"/>
      <c r="E118" s="5"/>
    </row>
    <row r="119" spans="1:5" ht="15">
      <c r="A119" s="3" t="s">
        <v>117</v>
      </c>
      <c r="B119" s="5"/>
      <c r="C119" s="5"/>
      <c r="D119" s="5"/>
      <c r="E119" s="5"/>
    </row>
    <row r="120" spans="1:5" ht="30">
      <c r="A120" s="3" t="s">
        <v>118</v>
      </c>
      <c r="B120" s="5"/>
      <c r="C120" s="5"/>
      <c r="D120" s="5"/>
      <c r="E120" s="5"/>
    </row>
    <row r="121" spans="1:5" ht="30">
      <c r="A121" s="3" t="s">
        <v>119</v>
      </c>
      <c r="B121" s="5"/>
      <c r="C121" s="5"/>
      <c r="D121" s="5"/>
      <c r="E121" s="5"/>
    </row>
    <row r="122" spans="1:5" ht="14.25">
      <c r="A122" s="56" t="s">
        <v>123</v>
      </c>
      <c r="B122" s="56">
        <f>SUM(B87+B110+B117+B119)</f>
        <v>139088.6</v>
      </c>
      <c r="C122" s="57">
        <f>SUM(C87+C110+C117+C119)</f>
        <v>44915.6</v>
      </c>
      <c r="D122" s="56">
        <f>SUM(D87+D110+D117+D119)</f>
        <v>47029.1</v>
      </c>
      <c r="E122" s="56">
        <f>SUM(E87+E110+E117+E119)</f>
        <v>47143.9</v>
      </c>
    </row>
    <row r="123" spans="1:6" ht="73.5" customHeight="1">
      <c r="A123" s="45" t="s">
        <v>35</v>
      </c>
      <c r="B123" s="45"/>
      <c r="C123" s="45"/>
      <c r="D123" s="45"/>
      <c r="E123" s="45"/>
      <c r="F123" s="28"/>
    </row>
    <row r="124" spans="1:5" ht="15">
      <c r="A124" s="3" t="s">
        <v>86</v>
      </c>
      <c r="B124" s="5"/>
      <c r="C124" s="5"/>
      <c r="D124" s="5"/>
      <c r="E124" s="5"/>
    </row>
    <row r="125" spans="1:5" ht="15">
      <c r="A125" s="43" t="s">
        <v>87</v>
      </c>
      <c r="B125" s="26">
        <f>SUM(C125+D125+E125)</f>
        <v>4493</v>
      </c>
      <c r="C125" s="26">
        <f>SUM(C130+C138+C143+C147+C148)</f>
        <v>1443.3</v>
      </c>
      <c r="D125" s="26">
        <f>SUM(D130+D138+D143+D147+D148)</f>
        <v>1503</v>
      </c>
      <c r="E125" s="26">
        <f>SUM(E130+E138+E143+E147+E148)</f>
        <v>1546.6999999999998</v>
      </c>
    </row>
    <row r="126" spans="1:5" ht="30">
      <c r="A126" s="43" t="s">
        <v>88</v>
      </c>
      <c r="B126" s="5"/>
      <c r="C126" s="5"/>
      <c r="D126" s="5"/>
      <c r="E126" s="5"/>
    </row>
    <row r="127" spans="1:5" ht="15">
      <c r="A127" s="43" t="s">
        <v>90</v>
      </c>
      <c r="B127" s="5"/>
      <c r="C127" s="5"/>
      <c r="D127" s="5"/>
      <c r="E127" s="5"/>
    </row>
    <row r="128" spans="1:5" ht="15">
      <c r="A128" s="43" t="s">
        <v>89</v>
      </c>
      <c r="B128" s="5"/>
      <c r="C128" s="5"/>
      <c r="D128" s="5"/>
      <c r="E128" s="5"/>
    </row>
    <row r="129" spans="1:5" ht="15">
      <c r="A129" s="43" t="s">
        <v>91</v>
      </c>
      <c r="B129" s="5"/>
      <c r="C129" s="5"/>
      <c r="D129" s="5"/>
      <c r="E129" s="5"/>
    </row>
    <row r="130" spans="1:5" ht="15">
      <c r="A130" s="43" t="s">
        <v>92</v>
      </c>
      <c r="B130" s="26">
        <f>SUM(B131+B137)</f>
        <v>19.2</v>
      </c>
      <c r="C130" s="26">
        <f>SUM(C131+C137)</f>
        <v>6.300000000000001</v>
      </c>
      <c r="D130" s="26">
        <f>SUM(D131+D137)</f>
        <v>6.300000000000001</v>
      </c>
      <c r="E130" s="26">
        <f>SUM(E131+E137)</f>
        <v>6.6</v>
      </c>
    </row>
    <row r="131" spans="1:5" ht="15">
      <c r="A131" s="43" t="s">
        <v>93</v>
      </c>
      <c r="B131" s="5">
        <f>SUM(C131+D131+E131)</f>
        <v>8</v>
      </c>
      <c r="C131" s="5">
        <v>2.6</v>
      </c>
      <c r="D131" s="5">
        <v>2.6</v>
      </c>
      <c r="E131" s="5">
        <v>2.8</v>
      </c>
    </row>
    <row r="132" spans="1:5" ht="15">
      <c r="A132" s="43" t="s">
        <v>94</v>
      </c>
      <c r="B132" s="5"/>
      <c r="C132" s="5"/>
      <c r="D132" s="5"/>
      <c r="E132" s="5"/>
    </row>
    <row r="133" spans="1:5" ht="15">
      <c r="A133" s="43" t="s">
        <v>95</v>
      </c>
      <c r="B133" s="5"/>
      <c r="C133" s="5"/>
      <c r="D133" s="5"/>
      <c r="E133" s="5"/>
    </row>
    <row r="134" spans="1:5" ht="30">
      <c r="A134" s="43" t="s">
        <v>96</v>
      </c>
      <c r="B134" s="5"/>
      <c r="C134" s="5"/>
      <c r="D134" s="5"/>
      <c r="E134" s="5"/>
    </row>
    <row r="135" spans="1:5" ht="15">
      <c r="A135" s="3" t="s">
        <v>97</v>
      </c>
      <c r="B135" s="5"/>
      <c r="C135" s="5"/>
      <c r="D135" s="5"/>
      <c r="E135" s="5"/>
    </row>
    <row r="136" spans="1:5" ht="15">
      <c r="A136" s="3" t="s">
        <v>98</v>
      </c>
      <c r="B136" s="5"/>
      <c r="C136" s="5"/>
      <c r="D136" s="5"/>
      <c r="E136" s="5"/>
    </row>
    <row r="137" spans="1:5" ht="15">
      <c r="A137" s="3" t="s">
        <v>99</v>
      </c>
      <c r="B137" s="5">
        <f>SUM(C137+D137+E137)</f>
        <v>11.2</v>
      </c>
      <c r="C137" s="5">
        <v>3.7</v>
      </c>
      <c r="D137" s="5">
        <v>3.7</v>
      </c>
      <c r="E137" s="5">
        <v>3.8</v>
      </c>
    </row>
    <row r="138" spans="1:5" ht="30">
      <c r="A138" s="3" t="s">
        <v>100</v>
      </c>
      <c r="B138" s="5">
        <f>SUM(B139)</f>
        <v>116.9</v>
      </c>
      <c r="C138" s="26">
        <f>SUM(C139)</f>
        <v>66.9</v>
      </c>
      <c r="D138" s="26">
        <f>SUM(D139)</f>
        <v>50</v>
      </c>
      <c r="E138" s="26">
        <f>SUM(E139)</f>
        <v>0</v>
      </c>
    </row>
    <row r="139" spans="1:5" ht="45">
      <c r="A139" s="3" t="s">
        <v>101</v>
      </c>
      <c r="B139" s="5">
        <f>SUM(C139+D139+E139)</f>
        <v>116.9</v>
      </c>
      <c r="C139" s="26">
        <v>66.9</v>
      </c>
      <c r="D139" s="26">
        <v>50</v>
      </c>
      <c r="E139" s="26"/>
    </row>
    <row r="140" spans="1:5" ht="19.5" customHeight="1">
      <c r="A140" s="3" t="s">
        <v>102</v>
      </c>
      <c r="B140" s="5"/>
      <c r="C140" s="5"/>
      <c r="D140" s="5"/>
      <c r="E140" s="5"/>
    </row>
    <row r="141" spans="1:5" ht="30">
      <c r="A141" s="3" t="s">
        <v>104</v>
      </c>
      <c r="B141" s="5"/>
      <c r="C141" s="5"/>
      <c r="D141" s="5"/>
      <c r="E141" s="5"/>
    </row>
    <row r="142" spans="1:5" ht="15">
      <c r="A142" s="3" t="s">
        <v>102</v>
      </c>
      <c r="B142" s="5"/>
      <c r="C142" s="5"/>
      <c r="D142" s="5"/>
      <c r="E142" s="5"/>
    </row>
    <row r="143" spans="1:5" ht="15">
      <c r="A143" s="3" t="s">
        <v>105</v>
      </c>
      <c r="B143" s="26">
        <f>SUM(C143+D143+E143)</f>
        <v>4353.9</v>
      </c>
      <c r="C143" s="26">
        <f>SUM(C145+C146)</f>
        <v>1369.1</v>
      </c>
      <c r="D143" s="26">
        <f>SUM(D145+D146)</f>
        <v>1445.7</v>
      </c>
      <c r="E143" s="26">
        <f>SUM(E145+E146)</f>
        <v>1539.1</v>
      </c>
    </row>
    <row r="144" spans="1:5" ht="45">
      <c r="A144" s="3" t="s">
        <v>106</v>
      </c>
      <c r="B144" s="5"/>
      <c r="C144" s="5"/>
      <c r="D144" s="5"/>
      <c r="E144" s="5"/>
    </row>
    <row r="145" spans="1:5" ht="15">
      <c r="A145" s="3" t="s">
        <v>107</v>
      </c>
      <c r="B145" s="26">
        <f>SUM(C145+D145+E145)</f>
        <v>1703.8000000000002</v>
      </c>
      <c r="C145" s="26">
        <v>531.2</v>
      </c>
      <c r="D145" s="26">
        <v>561.7</v>
      </c>
      <c r="E145" s="26">
        <v>610.9</v>
      </c>
    </row>
    <row r="146" spans="1:5" ht="45">
      <c r="A146" s="3" t="s">
        <v>108</v>
      </c>
      <c r="B146" s="26">
        <f>SUM(C146+D146+E146)</f>
        <v>2650.1000000000004</v>
      </c>
      <c r="C146" s="26">
        <v>837.9</v>
      </c>
      <c r="D146" s="26">
        <v>884</v>
      </c>
      <c r="E146" s="26">
        <v>928.2</v>
      </c>
    </row>
    <row r="147" spans="1:5" ht="15">
      <c r="A147" s="3" t="s">
        <v>109</v>
      </c>
      <c r="B147" s="26">
        <f>SUM(C147+D147+E147)</f>
        <v>3</v>
      </c>
      <c r="C147" s="26">
        <v>1</v>
      </c>
      <c r="D147" s="26">
        <v>1</v>
      </c>
      <c r="E147" s="26">
        <v>1</v>
      </c>
    </row>
    <row r="148" spans="1:5" ht="15">
      <c r="A148" s="3" t="s">
        <v>110</v>
      </c>
      <c r="B148" s="5"/>
      <c r="C148" s="5"/>
      <c r="D148" s="5"/>
      <c r="E148" s="5"/>
    </row>
    <row r="149" spans="1:5" ht="15">
      <c r="A149" s="3" t="s">
        <v>132</v>
      </c>
      <c r="B149" s="5"/>
      <c r="C149" s="5"/>
      <c r="D149" s="5"/>
      <c r="E149" s="5"/>
    </row>
    <row r="150" spans="1:5" ht="15">
      <c r="A150" s="3" t="s">
        <v>64</v>
      </c>
      <c r="B150" s="5"/>
      <c r="C150" s="5"/>
      <c r="D150" s="5"/>
      <c r="E150" s="5"/>
    </row>
    <row r="151" spans="1:5" ht="15">
      <c r="A151" s="3" t="s">
        <v>111</v>
      </c>
      <c r="B151" s="5"/>
      <c r="C151" s="5"/>
      <c r="D151" s="5"/>
      <c r="E151" s="5"/>
    </row>
    <row r="152" spans="1:5" ht="15">
      <c r="A152" s="3" t="s">
        <v>112</v>
      </c>
      <c r="B152" s="5"/>
      <c r="C152" s="5"/>
      <c r="D152" s="5"/>
      <c r="E152" s="5"/>
    </row>
    <row r="153" spans="1:5" ht="30">
      <c r="A153" s="3" t="s">
        <v>113</v>
      </c>
      <c r="B153" s="5"/>
      <c r="C153" s="5"/>
      <c r="D153" s="5"/>
      <c r="E153" s="5"/>
    </row>
    <row r="154" spans="1:5" ht="30">
      <c r="A154" s="3" t="s">
        <v>114</v>
      </c>
      <c r="B154" s="5"/>
      <c r="C154" s="5"/>
      <c r="D154" s="5"/>
      <c r="E154" s="5"/>
    </row>
    <row r="155" spans="1:5" ht="15">
      <c r="A155" s="3" t="s">
        <v>115</v>
      </c>
      <c r="B155" s="5"/>
      <c r="C155" s="5"/>
      <c r="D155" s="5"/>
      <c r="E155" s="5"/>
    </row>
    <row r="156" spans="1:5" ht="30">
      <c r="A156" s="3" t="s">
        <v>116</v>
      </c>
      <c r="B156" s="5"/>
      <c r="C156" s="5"/>
      <c r="D156" s="5"/>
      <c r="E156" s="5"/>
    </row>
    <row r="157" spans="1:5" ht="15">
      <c r="A157" s="3" t="s">
        <v>117</v>
      </c>
      <c r="B157" s="5"/>
      <c r="C157" s="5"/>
      <c r="D157" s="5"/>
      <c r="E157" s="5"/>
    </row>
    <row r="158" spans="1:5" ht="30">
      <c r="A158" s="3" t="s">
        <v>118</v>
      </c>
      <c r="B158" s="5"/>
      <c r="C158" s="5"/>
      <c r="D158" s="5"/>
      <c r="E158" s="5"/>
    </row>
    <row r="159" spans="1:5" ht="30">
      <c r="A159" s="3" t="s">
        <v>119</v>
      </c>
      <c r="B159" s="5"/>
      <c r="C159" s="5"/>
      <c r="D159" s="5"/>
      <c r="E159" s="5"/>
    </row>
    <row r="160" spans="1:5" ht="14.25">
      <c r="A160" s="16" t="s">
        <v>124</v>
      </c>
      <c r="B160" s="25">
        <f>SUM(B125)</f>
        <v>4493</v>
      </c>
      <c r="C160" s="25">
        <f>SUM(C125)</f>
        <v>1443.3</v>
      </c>
      <c r="D160" s="25">
        <f>SUM(D125)</f>
        <v>1503</v>
      </c>
      <c r="E160" s="25">
        <f>SUM(E125)</f>
        <v>1546.6999999999998</v>
      </c>
    </row>
    <row r="161" spans="2:5" ht="12.75">
      <c r="B161" s="33"/>
      <c r="C161" s="33"/>
      <c r="D161" s="33"/>
      <c r="E161" s="33"/>
    </row>
    <row r="163" ht="12.75">
      <c r="A163" s="30"/>
    </row>
  </sheetData>
  <mergeCells count="5">
    <mergeCell ref="C1:E1"/>
    <mergeCell ref="A2:E3"/>
    <mergeCell ref="A5:A6"/>
    <mergeCell ref="B5:B6"/>
    <mergeCell ref="C5:E5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3"/>
  </sheetPr>
  <dimension ref="B1:H23"/>
  <sheetViews>
    <sheetView workbookViewId="0" topLeftCell="B16">
      <selection activeCell="K21" sqref="K21"/>
    </sheetView>
  </sheetViews>
  <sheetFormatPr defaultColWidth="9.140625" defaultRowHeight="12.75"/>
  <cols>
    <col min="1" max="1" width="0.9921875" style="0" hidden="1" customWidth="1"/>
    <col min="2" max="2" width="4.140625" style="0" customWidth="1"/>
    <col min="3" max="3" width="11.7109375" style="0" customWidth="1"/>
    <col min="4" max="4" width="31.421875" style="0" customWidth="1"/>
    <col min="6" max="6" width="7.00390625" style="0" customWidth="1"/>
    <col min="8" max="8" width="21.28125" style="0" customWidth="1"/>
  </cols>
  <sheetData>
    <row r="1" spans="6:8" ht="65.25" customHeight="1">
      <c r="F1" s="78" t="s">
        <v>4</v>
      </c>
      <c r="G1" s="78"/>
      <c r="H1" s="78"/>
    </row>
    <row r="3" spans="2:8" ht="63.75" customHeight="1">
      <c r="B3" s="60" t="s">
        <v>133</v>
      </c>
      <c r="C3" s="60"/>
      <c r="D3" s="60"/>
      <c r="E3" s="60"/>
      <c r="F3" s="60"/>
      <c r="G3" s="60"/>
      <c r="H3" s="60"/>
    </row>
    <row r="5" spans="2:8" ht="50.25" customHeight="1">
      <c r="B5" s="3" t="s">
        <v>14</v>
      </c>
      <c r="C5" s="79" t="s">
        <v>134</v>
      </c>
      <c r="D5" s="81"/>
      <c r="E5" s="79" t="s">
        <v>135</v>
      </c>
      <c r="F5" s="81"/>
      <c r="G5" s="79" t="s">
        <v>136</v>
      </c>
      <c r="H5" s="81"/>
    </row>
    <row r="6" spans="2:8" ht="48.75" customHeight="1">
      <c r="B6" s="3">
        <v>1</v>
      </c>
      <c r="C6" s="79" t="s">
        <v>142</v>
      </c>
      <c r="D6" s="80"/>
      <c r="E6" s="80"/>
      <c r="F6" s="80"/>
      <c r="G6" s="80"/>
      <c r="H6" s="81"/>
    </row>
    <row r="7" spans="2:8" ht="48.75" customHeight="1">
      <c r="B7" s="50" t="s">
        <v>139</v>
      </c>
      <c r="C7" s="72" t="s">
        <v>137</v>
      </c>
      <c r="D7" s="74"/>
      <c r="E7" s="79" t="s">
        <v>138</v>
      </c>
      <c r="F7" s="81"/>
      <c r="G7" s="79" t="s">
        <v>200</v>
      </c>
      <c r="H7" s="81"/>
    </row>
    <row r="8" spans="2:8" ht="36" customHeight="1">
      <c r="B8" s="51" t="s">
        <v>140</v>
      </c>
      <c r="C8" s="72" t="s">
        <v>141</v>
      </c>
      <c r="D8" s="74"/>
      <c r="E8" s="79" t="s">
        <v>138</v>
      </c>
      <c r="F8" s="81"/>
      <c r="G8" s="79" t="s">
        <v>200</v>
      </c>
      <c r="H8" s="81"/>
    </row>
    <row r="9" spans="2:8" ht="49.5" customHeight="1">
      <c r="B9" s="3">
        <v>2</v>
      </c>
      <c r="C9" s="79" t="s">
        <v>121</v>
      </c>
      <c r="D9" s="80"/>
      <c r="E9" s="80"/>
      <c r="F9" s="80"/>
      <c r="G9" s="80"/>
      <c r="H9" s="81"/>
    </row>
    <row r="10" spans="2:8" ht="155.25" customHeight="1">
      <c r="B10" s="3" t="s">
        <v>143</v>
      </c>
      <c r="C10" s="72" t="s">
        <v>201</v>
      </c>
      <c r="D10" s="74"/>
      <c r="E10" s="79" t="s">
        <v>138</v>
      </c>
      <c r="F10" s="81"/>
      <c r="G10" s="79" t="s">
        <v>200</v>
      </c>
      <c r="H10" s="81"/>
    </row>
    <row r="11" spans="2:8" ht="78" customHeight="1">
      <c r="B11" s="3" t="s">
        <v>144</v>
      </c>
      <c r="C11" s="72" t="s">
        <v>145</v>
      </c>
      <c r="D11" s="74"/>
      <c r="E11" s="79" t="s">
        <v>138</v>
      </c>
      <c r="F11" s="81"/>
      <c r="G11" s="79" t="s">
        <v>200</v>
      </c>
      <c r="H11" s="81"/>
    </row>
    <row r="12" spans="2:8" ht="192" customHeight="1">
      <c r="B12" s="3" t="s">
        <v>146</v>
      </c>
      <c r="C12" s="72" t="s">
        <v>5</v>
      </c>
      <c r="D12" s="74"/>
      <c r="E12" s="79" t="s">
        <v>138</v>
      </c>
      <c r="F12" s="81"/>
      <c r="G12" s="79" t="s">
        <v>200</v>
      </c>
      <c r="H12" s="81"/>
    </row>
    <row r="13" spans="2:8" ht="79.5" customHeight="1">
      <c r="B13" s="3" t="s">
        <v>147</v>
      </c>
      <c r="C13" s="72" t="s">
        <v>6</v>
      </c>
      <c r="D13" s="74"/>
      <c r="E13" s="79" t="s">
        <v>138</v>
      </c>
      <c r="F13" s="81"/>
      <c r="G13" s="79" t="s">
        <v>200</v>
      </c>
      <c r="H13" s="81"/>
    </row>
    <row r="14" spans="2:8" ht="31.5" customHeight="1">
      <c r="B14" s="3" t="s">
        <v>148</v>
      </c>
      <c r="C14" s="79" t="s">
        <v>31</v>
      </c>
      <c r="D14" s="80"/>
      <c r="E14" s="80"/>
      <c r="F14" s="80"/>
      <c r="G14" s="80"/>
      <c r="H14" s="81"/>
    </row>
    <row r="15" spans="2:8" ht="98.25" customHeight="1">
      <c r="B15" s="3" t="s">
        <v>149</v>
      </c>
      <c r="C15" s="72" t="s">
        <v>202</v>
      </c>
      <c r="D15" s="74"/>
      <c r="E15" s="79" t="s">
        <v>138</v>
      </c>
      <c r="F15" s="81"/>
      <c r="G15" s="79" t="s">
        <v>156</v>
      </c>
      <c r="H15" s="81"/>
    </row>
    <row r="16" spans="2:8" ht="45" customHeight="1">
      <c r="B16" s="3" t="s">
        <v>150</v>
      </c>
      <c r="C16" s="72" t="s">
        <v>203</v>
      </c>
      <c r="D16" s="74"/>
      <c r="E16" s="79" t="s">
        <v>138</v>
      </c>
      <c r="F16" s="81"/>
      <c r="G16" s="79" t="s">
        <v>156</v>
      </c>
      <c r="H16" s="81"/>
    </row>
    <row r="17" spans="2:8" ht="123" customHeight="1">
      <c r="B17" s="3" t="s">
        <v>151</v>
      </c>
      <c r="C17" s="72" t="s">
        <v>7</v>
      </c>
      <c r="D17" s="74"/>
      <c r="E17" s="79" t="s">
        <v>138</v>
      </c>
      <c r="F17" s="81"/>
      <c r="G17" s="79" t="s">
        <v>156</v>
      </c>
      <c r="H17" s="81"/>
    </row>
    <row r="18" spans="2:8" ht="67.5" customHeight="1">
      <c r="B18" s="3" t="s">
        <v>152</v>
      </c>
      <c r="C18" s="72" t="s">
        <v>153</v>
      </c>
      <c r="D18" s="74"/>
      <c r="E18" s="79" t="s">
        <v>138</v>
      </c>
      <c r="F18" s="81"/>
      <c r="G18" s="79" t="s">
        <v>156</v>
      </c>
      <c r="H18" s="81"/>
    </row>
    <row r="19" spans="2:8" ht="32.25" customHeight="1">
      <c r="B19" s="3" t="s">
        <v>154</v>
      </c>
      <c r="C19" s="79" t="s">
        <v>35</v>
      </c>
      <c r="D19" s="80"/>
      <c r="E19" s="80"/>
      <c r="F19" s="80"/>
      <c r="G19" s="80"/>
      <c r="H19" s="81"/>
    </row>
    <row r="20" spans="2:8" ht="63.75" customHeight="1">
      <c r="B20" s="3" t="s">
        <v>157</v>
      </c>
      <c r="C20" s="72" t="s">
        <v>155</v>
      </c>
      <c r="D20" s="74"/>
      <c r="E20" s="79" t="s">
        <v>138</v>
      </c>
      <c r="F20" s="81"/>
      <c r="G20" s="79" t="s">
        <v>200</v>
      </c>
      <c r="H20" s="81"/>
    </row>
    <row r="21" spans="2:8" ht="77.25" customHeight="1">
      <c r="B21" s="3" t="s">
        <v>158</v>
      </c>
      <c r="C21" s="72" t="s">
        <v>8</v>
      </c>
      <c r="D21" s="74"/>
      <c r="E21" s="79" t="s">
        <v>138</v>
      </c>
      <c r="F21" s="81"/>
      <c r="G21" s="79" t="s">
        <v>200</v>
      </c>
      <c r="H21" s="81"/>
    </row>
    <row r="22" spans="2:8" ht="143.25" customHeight="1">
      <c r="B22" s="3" t="s">
        <v>159</v>
      </c>
      <c r="C22" s="72" t="s">
        <v>160</v>
      </c>
      <c r="D22" s="74"/>
      <c r="E22" s="79" t="s">
        <v>138</v>
      </c>
      <c r="F22" s="81"/>
      <c r="G22" s="79" t="s">
        <v>200</v>
      </c>
      <c r="H22" s="81"/>
    </row>
    <row r="23" spans="2:8" ht="46.5" customHeight="1">
      <c r="B23" s="3" t="s">
        <v>161</v>
      </c>
      <c r="C23" s="72" t="s">
        <v>9</v>
      </c>
      <c r="D23" s="74"/>
      <c r="E23" s="79" t="s">
        <v>138</v>
      </c>
      <c r="F23" s="81"/>
      <c r="G23" s="79" t="s">
        <v>200</v>
      </c>
      <c r="H23" s="81"/>
    </row>
  </sheetData>
  <mergeCells count="51">
    <mergeCell ref="F1:H1"/>
    <mergeCell ref="B3:H3"/>
    <mergeCell ref="C5:D5"/>
    <mergeCell ref="C6:H6"/>
    <mergeCell ref="E5:F5"/>
    <mergeCell ref="G5:H5"/>
    <mergeCell ref="C7:D7"/>
    <mergeCell ref="C8:D8"/>
    <mergeCell ref="C10:D10"/>
    <mergeCell ref="C9:H9"/>
    <mergeCell ref="E7:F7"/>
    <mergeCell ref="E8:F8"/>
    <mergeCell ref="E10:F10"/>
    <mergeCell ref="G7:H7"/>
    <mergeCell ref="G8:H8"/>
    <mergeCell ref="G10:H10"/>
    <mergeCell ref="C22:D22"/>
    <mergeCell ref="C18:D18"/>
    <mergeCell ref="C11:D11"/>
    <mergeCell ref="C12:D12"/>
    <mergeCell ref="C13:D13"/>
    <mergeCell ref="C15:D15"/>
    <mergeCell ref="C16:D16"/>
    <mergeCell ref="E23:F23"/>
    <mergeCell ref="E17:F17"/>
    <mergeCell ref="E18:F18"/>
    <mergeCell ref="E20:F20"/>
    <mergeCell ref="C19:H19"/>
    <mergeCell ref="C17:D17"/>
    <mergeCell ref="G23:H23"/>
    <mergeCell ref="G20:H20"/>
    <mergeCell ref="C23:D23"/>
    <mergeCell ref="C20:D20"/>
    <mergeCell ref="G21:H21"/>
    <mergeCell ref="G22:H22"/>
    <mergeCell ref="G11:H11"/>
    <mergeCell ref="G12:H12"/>
    <mergeCell ref="G13:H13"/>
    <mergeCell ref="C14:H14"/>
    <mergeCell ref="E13:F13"/>
    <mergeCell ref="E11:F11"/>
    <mergeCell ref="E12:F12"/>
    <mergeCell ref="C21:D21"/>
    <mergeCell ref="G17:H17"/>
    <mergeCell ref="G18:H18"/>
    <mergeCell ref="G15:H15"/>
    <mergeCell ref="G16:H16"/>
    <mergeCell ref="E21:F21"/>
    <mergeCell ref="E22:F22"/>
    <mergeCell ref="E15:F15"/>
    <mergeCell ref="E16:F16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Агиенкова</cp:lastModifiedBy>
  <cp:lastPrinted>2013-02-21T07:56:05Z</cp:lastPrinted>
  <dcterms:created xsi:type="dcterms:W3CDTF">1996-10-08T23:32:33Z</dcterms:created>
  <dcterms:modified xsi:type="dcterms:W3CDTF">2013-02-21T08:00:19Z</dcterms:modified>
  <cp:category/>
  <cp:version/>
  <cp:contentType/>
  <cp:contentStatus/>
</cp:coreProperties>
</file>